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360" windowHeight="7920" tabRatio="854" activeTab="8"/>
  </bookViews>
  <sheets>
    <sheet name="Full Semester Worksheet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  <sheet name="Week 17" sheetId="18" r:id="rId18"/>
  </sheets>
  <definedNames>
    <definedName name="_xlnm.Print_Area" localSheetId="0">'Full Semester Worksheet'!$A$1:$T$28</definedName>
    <definedName name="_xlnm.Print_Area" localSheetId="1">'Week 1'!$A$1:$O$52</definedName>
    <definedName name="_xlnm.Print_Area" localSheetId="10">'Week 10'!$A$1:$O$52</definedName>
    <definedName name="_xlnm.Print_Area" localSheetId="11">'Week 11'!$A$1:$O$52</definedName>
    <definedName name="_xlnm.Print_Area" localSheetId="12">'Week 12'!$A$1:$O$52</definedName>
    <definedName name="_xlnm.Print_Area" localSheetId="14">'Week 14'!$A$1:$O$52</definedName>
    <definedName name="_xlnm.Print_Area" localSheetId="16">'Week 16'!$A$1:$O$52</definedName>
    <definedName name="_xlnm.Print_Area" localSheetId="17">'Week 17'!$A$1:$O$52</definedName>
    <definedName name="_xlnm.Print_Area" localSheetId="2">'Week 2'!$A$1:$O$52</definedName>
    <definedName name="_xlnm.Print_Area" localSheetId="8">'Week 8'!$A$1:$O$52</definedName>
    <definedName name="_xlnm.Print_Area" localSheetId="9">'Week 9'!$A$1:$O$52</definedName>
  </definedNames>
  <calcPr fullCalcOnLoad="1"/>
</workbook>
</file>

<file path=xl/comments1.xml><?xml version="1.0" encoding="utf-8"?>
<comments xmlns="http://schemas.openxmlformats.org/spreadsheetml/2006/main">
  <authors>
    <author>Katie Brandenburg</author>
  </authors>
  <commentList>
    <comment ref="B4" authorId="0">
      <text>
        <r>
          <rPr>
            <b/>
            <sz val="8"/>
            <rFont val="Tahoma"/>
            <family val="0"/>
          </rPr>
          <t>This date needs to be the first Monday of the First week of the Semester.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<sst xmlns="http://schemas.openxmlformats.org/spreadsheetml/2006/main" count="819" uniqueCount="58">
  <si>
    <t>Time</t>
  </si>
  <si>
    <t>Hours</t>
  </si>
  <si>
    <t>Description</t>
  </si>
  <si>
    <t>Group Therapy</t>
  </si>
  <si>
    <t>Family Therapy</t>
  </si>
  <si>
    <t>Screenings</t>
  </si>
  <si>
    <t>Intake Interviews</t>
  </si>
  <si>
    <t>Assessments</t>
  </si>
  <si>
    <t>Staff Meetings</t>
  </si>
  <si>
    <t>Individual Supervision</t>
  </si>
  <si>
    <t>Group Supervision</t>
  </si>
  <si>
    <t>Case Note/Report Writing</t>
  </si>
  <si>
    <t>Peer Consultation</t>
  </si>
  <si>
    <t>Continuing Education</t>
  </si>
  <si>
    <t>Total</t>
  </si>
  <si>
    <t>Weekly Totals</t>
  </si>
  <si>
    <t>Name</t>
  </si>
  <si>
    <t xml:space="preserve"> </t>
  </si>
  <si>
    <t>SUMMARY REPORT</t>
  </si>
  <si>
    <t>Preparation for Clients</t>
  </si>
  <si>
    <t xml:space="preserve">Other </t>
  </si>
  <si>
    <t>TOTAL HRS PER WEEK</t>
  </si>
  <si>
    <t>GRAND TOTAL OF HOURS</t>
  </si>
  <si>
    <t>To Date</t>
  </si>
  <si>
    <t>Name:</t>
  </si>
  <si>
    <t>Week of:</t>
  </si>
  <si>
    <t>Semester(s):</t>
  </si>
  <si>
    <t>Year(s):</t>
  </si>
  <si>
    <t>Activity</t>
  </si>
  <si>
    <t>Monday</t>
  </si>
  <si>
    <t>Tuesday</t>
  </si>
  <si>
    <t>Wednesday</t>
  </si>
  <si>
    <t>Thursday</t>
  </si>
  <si>
    <t>Friday</t>
  </si>
  <si>
    <t>Saturday</t>
  </si>
  <si>
    <t>Sunday</t>
  </si>
  <si>
    <t>Supervisor's Signature__________________________________________________</t>
  </si>
  <si>
    <t>Student Signature __________________________________________________________</t>
  </si>
  <si>
    <t>Date: _____________________________</t>
  </si>
  <si>
    <t>Hour</t>
  </si>
  <si>
    <t xml:space="preserve">Week    </t>
  </si>
  <si>
    <t xml:space="preserve">Week  </t>
  </si>
  <si>
    <t xml:space="preserve">Week </t>
  </si>
  <si>
    <t xml:space="preserve">Week   </t>
  </si>
  <si>
    <t xml:space="preserve">Week     </t>
  </si>
  <si>
    <t>Category</t>
  </si>
  <si>
    <t xml:space="preserve">Total Hrs Per </t>
  </si>
  <si>
    <t>Begin Date: Monday</t>
  </si>
  <si>
    <t>TypeYour Name</t>
  </si>
  <si>
    <t>SITE:</t>
  </si>
  <si>
    <t xml:space="preserve">Fall </t>
  </si>
  <si>
    <t>You can change text in yellow cells only on this sheet</t>
  </si>
  <si>
    <t>Other Office Hours</t>
  </si>
  <si>
    <t>Other</t>
  </si>
  <si>
    <t>Individual Therapy</t>
  </si>
  <si>
    <t>Couples Therapy</t>
  </si>
  <si>
    <t>Child Therapy</t>
  </si>
  <si>
    <t>Type in Practicum Site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</si>
</sst>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[$-409]dddd\,\ mmmm\ dd\,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65" fontId="5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165" fontId="1" fillId="0" borderId="15" xfId="0" applyNumberFormat="1" applyFont="1" applyBorder="1" applyAlignment="1">
      <alignment/>
    </xf>
    <xf numFmtId="165" fontId="9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49" fontId="9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3" fillId="10" borderId="16" xfId="0" applyFont="1" applyFill="1" applyBorder="1" applyAlignment="1">
      <alignment/>
    </xf>
    <xf numFmtId="0" fontId="3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3" fillId="35" borderId="15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 locked="0"/>
    </xf>
    <xf numFmtId="0" fontId="2" fillId="36" borderId="14" xfId="0" applyFont="1" applyFill="1" applyBorder="1" applyAlignment="1" applyProtection="1">
      <alignment/>
      <protection locked="0"/>
    </xf>
    <xf numFmtId="0" fontId="3" fillId="36" borderId="15" xfId="0" applyFont="1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165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165" fontId="2" fillId="36" borderId="0" xfId="0" applyNumberFormat="1" applyFont="1" applyFill="1" applyAlignment="1" applyProtection="1">
      <alignment horizontal="left"/>
      <protection locked="0"/>
    </xf>
    <xf numFmtId="165" fontId="0" fillId="36" borderId="0" xfId="0" applyNumberFormat="1" applyFill="1" applyAlignment="1" applyProtection="1">
      <alignment horizontal="left"/>
      <protection locked="0"/>
    </xf>
    <xf numFmtId="0" fontId="1" fillId="36" borderId="17" xfId="0" applyFont="1" applyFill="1" applyBorder="1" applyAlignment="1" applyProtection="1">
      <alignment horizontal="left"/>
      <protection locked="0"/>
    </xf>
    <xf numFmtId="0" fontId="1" fillId="36" borderId="16" xfId="0" applyFont="1" applyFill="1" applyBorder="1" applyAlignment="1" applyProtection="1">
      <alignment horizontal="left"/>
      <protection locked="0"/>
    </xf>
    <xf numFmtId="0" fontId="1" fillId="36" borderId="18" xfId="0" applyFont="1" applyFill="1" applyBorder="1" applyAlignment="1" applyProtection="1">
      <alignment horizontal="left"/>
      <protection locked="0"/>
    </xf>
    <xf numFmtId="0" fontId="2" fillId="36" borderId="0" xfId="0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14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T123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6.421875" style="14" customWidth="1"/>
    <col min="2" max="2" width="8.140625" style="14" customWidth="1"/>
    <col min="3" max="19" width="5.7109375" style="14" customWidth="1"/>
    <col min="20" max="20" width="8.421875" style="14" customWidth="1"/>
    <col min="21" max="16384" width="9.140625" style="14" customWidth="1"/>
  </cols>
  <sheetData>
    <row r="1" spans="1:20" ht="15.75">
      <c r="A1" s="31" t="s">
        <v>24</v>
      </c>
      <c r="B1" s="66" t="s">
        <v>48</v>
      </c>
      <c r="C1" s="67"/>
      <c r="D1" s="64" t="s">
        <v>18</v>
      </c>
      <c r="E1" s="65"/>
      <c r="F1" s="65"/>
      <c r="G1" s="65"/>
      <c r="H1" s="65"/>
      <c r="I1" s="65"/>
      <c r="J1" s="65"/>
      <c r="K1" s="12"/>
      <c r="L1" s="17"/>
      <c r="M1" s="17"/>
      <c r="N1" s="16"/>
      <c r="O1" s="12"/>
      <c r="P1" s="12"/>
      <c r="Q1" s="12"/>
      <c r="R1" s="12"/>
      <c r="S1" s="12"/>
      <c r="T1" s="12"/>
    </row>
    <row r="2" spans="1:20" ht="12.75">
      <c r="A2" s="15" t="s">
        <v>26</v>
      </c>
      <c r="B2" s="66" t="s">
        <v>50</v>
      </c>
      <c r="C2" s="67"/>
      <c r="D2" s="12"/>
      <c r="E2" s="49" t="s">
        <v>49</v>
      </c>
      <c r="F2" s="70" t="s">
        <v>57</v>
      </c>
      <c r="G2" s="71"/>
      <c r="H2" s="71"/>
      <c r="I2" s="71"/>
      <c r="J2" s="71"/>
      <c r="K2" s="71"/>
      <c r="L2" s="72"/>
      <c r="M2" s="17"/>
      <c r="N2" s="18"/>
      <c r="O2" s="12"/>
      <c r="P2" s="12"/>
      <c r="Q2" s="12"/>
      <c r="R2" s="12"/>
      <c r="S2" s="12"/>
      <c r="T2" s="12"/>
    </row>
    <row r="3" spans="1:20" ht="11.25">
      <c r="A3" s="15" t="s">
        <v>27</v>
      </c>
      <c r="B3" s="73">
        <v>2008</v>
      </c>
      <c r="C3" s="74"/>
      <c r="D3" s="12"/>
      <c r="E3" s="13"/>
      <c r="G3" s="13"/>
      <c r="H3" s="12"/>
      <c r="I3" s="12"/>
      <c r="J3" s="15"/>
      <c r="K3" s="12"/>
      <c r="L3" s="17"/>
      <c r="M3" s="17"/>
      <c r="N3" s="18"/>
      <c r="O3" s="12"/>
      <c r="P3" s="12"/>
      <c r="Q3" s="12"/>
      <c r="R3" s="12"/>
      <c r="S3" s="12"/>
      <c r="T3" s="12"/>
    </row>
    <row r="4" spans="1:20" ht="11.25">
      <c r="A4" s="53" t="s">
        <v>47</v>
      </c>
      <c r="B4" s="68">
        <v>39713</v>
      </c>
      <c r="C4" s="69"/>
      <c r="D4" s="12"/>
      <c r="E4" s="51"/>
      <c r="F4" s="50" t="s">
        <v>51</v>
      </c>
      <c r="G4" s="50"/>
      <c r="H4" s="50"/>
      <c r="I4" s="50"/>
      <c r="J4" s="50"/>
      <c r="K4" s="50"/>
      <c r="L4" s="50"/>
      <c r="M4" s="52"/>
      <c r="N4" s="18"/>
      <c r="O4" s="12"/>
      <c r="P4" s="12"/>
      <c r="Q4" s="12"/>
      <c r="R4" s="12"/>
      <c r="S4" s="12"/>
      <c r="T4" s="12"/>
    </row>
    <row r="5" spans="1:20" ht="11.25">
      <c r="A5" s="15"/>
      <c r="C5" s="11"/>
      <c r="D5" s="12"/>
      <c r="E5" s="13"/>
      <c r="G5" s="13"/>
      <c r="H5" s="12"/>
      <c r="I5" s="12"/>
      <c r="J5" s="15"/>
      <c r="K5" s="12"/>
      <c r="L5" s="17"/>
      <c r="M5" s="17"/>
      <c r="N5" s="18"/>
      <c r="O5" s="12"/>
      <c r="P5" s="12"/>
      <c r="Q5" s="12"/>
      <c r="R5" s="12"/>
      <c r="S5" s="12"/>
      <c r="T5" s="12"/>
    </row>
    <row r="6" spans="1:20" ht="19.5" customHeight="1">
      <c r="A6" s="62" t="s">
        <v>28</v>
      </c>
      <c r="B6" s="63"/>
      <c r="C6" s="32" t="s">
        <v>40</v>
      </c>
      <c r="D6" s="32" t="s">
        <v>40</v>
      </c>
      <c r="E6" s="32" t="s">
        <v>41</v>
      </c>
      <c r="F6" s="32" t="s">
        <v>41</v>
      </c>
      <c r="G6" s="32" t="s">
        <v>41</v>
      </c>
      <c r="H6" s="32" t="s">
        <v>42</v>
      </c>
      <c r="I6" s="32" t="s">
        <v>41</v>
      </c>
      <c r="J6" s="32" t="s">
        <v>43</v>
      </c>
      <c r="K6" s="32" t="s">
        <v>43</v>
      </c>
      <c r="L6" s="32" t="s">
        <v>41</v>
      </c>
      <c r="M6" s="32" t="s">
        <v>43</v>
      </c>
      <c r="N6" s="32" t="s">
        <v>44</v>
      </c>
      <c r="O6" s="32" t="s">
        <v>44</v>
      </c>
      <c r="P6" s="32" t="s">
        <v>44</v>
      </c>
      <c r="Q6" s="32" t="s">
        <v>44</v>
      </c>
      <c r="R6" s="32" t="s">
        <v>44</v>
      </c>
      <c r="S6" s="32" t="s">
        <v>44</v>
      </c>
      <c r="T6" s="30" t="s">
        <v>46</v>
      </c>
    </row>
    <row r="7" spans="1:20" ht="12" customHeight="1">
      <c r="A7" s="40"/>
      <c r="B7" s="39"/>
      <c r="C7" s="41">
        <f>B4</f>
        <v>39713</v>
      </c>
      <c r="D7" s="41">
        <f>B4+7</f>
        <v>39720</v>
      </c>
      <c r="E7" s="41">
        <f>B4+14</f>
        <v>39727</v>
      </c>
      <c r="F7" s="41">
        <f>B4+21</f>
        <v>39734</v>
      </c>
      <c r="G7" s="41">
        <f>B4+28</f>
        <v>39741</v>
      </c>
      <c r="H7" s="41">
        <f>B4+35</f>
        <v>39748</v>
      </c>
      <c r="I7" s="41">
        <f>B4+42</f>
        <v>39755</v>
      </c>
      <c r="J7" s="41">
        <f>B4+49</f>
        <v>39762</v>
      </c>
      <c r="K7" s="41">
        <f>B4+56</f>
        <v>39769</v>
      </c>
      <c r="L7" s="41">
        <f>B4+63</f>
        <v>39776</v>
      </c>
      <c r="M7" s="41">
        <f>B4+70</f>
        <v>39783</v>
      </c>
      <c r="N7" s="41">
        <f>B4+77</f>
        <v>39790</v>
      </c>
      <c r="O7" s="41">
        <f>B4+84</f>
        <v>39797</v>
      </c>
      <c r="P7" s="41">
        <f>B4+91</f>
        <v>39804</v>
      </c>
      <c r="Q7" s="41">
        <f>B4+98</f>
        <v>39811</v>
      </c>
      <c r="R7" s="41">
        <f>B4+105</f>
        <v>39818</v>
      </c>
      <c r="S7" s="41">
        <f>B4+112</f>
        <v>39825</v>
      </c>
      <c r="T7" s="30" t="s">
        <v>45</v>
      </c>
    </row>
    <row r="8" spans="1:20" ht="11.25">
      <c r="A8" s="54" t="s">
        <v>54</v>
      </c>
      <c r="B8" s="55"/>
      <c r="C8" s="28">
        <f>'Week 1'!B6</f>
        <v>0</v>
      </c>
      <c r="D8" s="22">
        <f>'Week 2'!B6</f>
        <v>0</v>
      </c>
      <c r="E8" s="22">
        <f>'Week 3'!B6</f>
        <v>0</v>
      </c>
      <c r="F8" s="22">
        <f>'Week 4'!B6</f>
        <v>0</v>
      </c>
      <c r="G8" s="22">
        <f>'Week 5'!B6</f>
        <v>0</v>
      </c>
      <c r="H8" s="22">
        <f>'Week 6'!B6</f>
        <v>0</v>
      </c>
      <c r="I8" s="22">
        <f>'Week 7'!B6</f>
        <v>0</v>
      </c>
      <c r="J8" s="22">
        <f>'Week 8'!B6</f>
        <v>0</v>
      </c>
      <c r="K8" s="22">
        <f>'Week 9'!B6</f>
        <v>0</v>
      </c>
      <c r="L8" s="22">
        <f>'Week 10'!B6</f>
        <v>0</v>
      </c>
      <c r="M8" s="23">
        <f>'Week 11'!B6</f>
        <v>0</v>
      </c>
      <c r="N8" s="22">
        <f>'Week 12'!B6</f>
        <v>0</v>
      </c>
      <c r="O8" s="22">
        <f>'Week 13'!B6</f>
        <v>0</v>
      </c>
      <c r="P8" s="22">
        <f>'Week 14'!B6</f>
        <v>0</v>
      </c>
      <c r="Q8" s="22">
        <f>'Week 15'!B6</f>
        <v>0</v>
      </c>
      <c r="R8" s="22">
        <f>'Week 16'!B6</f>
        <v>0</v>
      </c>
      <c r="S8" s="22">
        <f>'Week 17'!B6</f>
        <v>0</v>
      </c>
      <c r="T8" s="22">
        <f>SUM(C8:S8)</f>
        <v>0</v>
      </c>
    </row>
    <row r="9" spans="1:20" s="10" customFormat="1" ht="11.25">
      <c r="A9" s="54" t="s">
        <v>3</v>
      </c>
      <c r="B9" s="55"/>
      <c r="C9" s="28">
        <f>'Week 1'!B7</f>
        <v>0</v>
      </c>
      <c r="D9" s="24">
        <f>'Week 2'!B7</f>
        <v>0</v>
      </c>
      <c r="E9" s="24">
        <f>'Week 3'!B7</f>
        <v>0</v>
      </c>
      <c r="F9" s="24">
        <f>'Week 4'!B7</f>
        <v>0</v>
      </c>
      <c r="G9" s="24">
        <f>'Week 5'!B7</f>
        <v>0</v>
      </c>
      <c r="H9" s="24">
        <f>'Week 6'!B7</f>
        <v>0</v>
      </c>
      <c r="I9" s="24">
        <f>'Week 7'!B7</f>
        <v>0</v>
      </c>
      <c r="J9" s="24">
        <f>'Week 8'!B7</f>
        <v>0</v>
      </c>
      <c r="K9" s="24">
        <f>'Week 9'!B7</f>
        <v>0</v>
      </c>
      <c r="L9" s="24">
        <f>'Week 10'!B7</f>
        <v>0</v>
      </c>
      <c r="M9" s="25">
        <f>'Week 11'!B7</f>
        <v>0</v>
      </c>
      <c r="N9" s="24">
        <f>'Week 12'!B7</f>
        <v>0</v>
      </c>
      <c r="O9" s="24">
        <f>'Week 13'!B7</f>
        <v>0</v>
      </c>
      <c r="P9" s="22">
        <f>'Week 14'!B7</f>
        <v>0</v>
      </c>
      <c r="Q9" s="22">
        <f>'Week 15'!B7</f>
        <v>0</v>
      </c>
      <c r="R9" s="22">
        <f>'Week 16'!B7</f>
        <v>0</v>
      </c>
      <c r="S9" s="22">
        <f>'Week 17'!B7</f>
        <v>0</v>
      </c>
      <c r="T9" s="24">
        <f aca="true" t="shared" si="0" ref="T9:T26">SUM(C9:S9)</f>
        <v>0</v>
      </c>
    </row>
    <row r="10" spans="1:20" ht="11.25">
      <c r="A10" s="54" t="s">
        <v>4</v>
      </c>
      <c r="B10" s="55"/>
      <c r="C10" s="28">
        <f>'Week 1'!B8</f>
        <v>0</v>
      </c>
      <c r="D10" s="22">
        <f>'Week 2'!B8</f>
        <v>0</v>
      </c>
      <c r="E10" s="22">
        <f>'Week 3'!B8</f>
        <v>0</v>
      </c>
      <c r="F10" s="22">
        <f>'Week 4'!B8</f>
        <v>0</v>
      </c>
      <c r="G10" s="22">
        <f>'Week 5'!B8</f>
        <v>0</v>
      </c>
      <c r="H10" s="22">
        <f>'Week 6'!B8</f>
        <v>0</v>
      </c>
      <c r="I10" s="22">
        <f>'Week 7'!B8</f>
        <v>0</v>
      </c>
      <c r="J10" s="22">
        <f>'Week 8'!B8</f>
        <v>0</v>
      </c>
      <c r="K10" s="22">
        <f>'Week 9'!B8</f>
        <v>0</v>
      </c>
      <c r="L10" s="22">
        <f>'Week 10'!B8</f>
        <v>0</v>
      </c>
      <c r="M10" s="23">
        <f>'Week 11'!B8</f>
        <v>0</v>
      </c>
      <c r="N10" s="22">
        <f>'Week 12'!B8</f>
        <v>0</v>
      </c>
      <c r="O10" s="22">
        <f>'Week 13'!B8</f>
        <v>0</v>
      </c>
      <c r="P10" s="22">
        <f>'Week 14'!B8</f>
        <v>0</v>
      </c>
      <c r="Q10" s="22">
        <f>'Week 15'!B8</f>
        <v>0</v>
      </c>
      <c r="R10" s="22">
        <f>'Week 16'!B8</f>
        <v>0</v>
      </c>
      <c r="S10" s="22">
        <f>'Week 17'!B8</f>
        <v>0</v>
      </c>
      <c r="T10" s="22">
        <f t="shared" si="0"/>
        <v>0</v>
      </c>
    </row>
    <row r="11" spans="1:20" ht="11.25">
      <c r="A11" s="54" t="s">
        <v>55</v>
      </c>
      <c r="B11" s="55"/>
      <c r="C11" s="28">
        <f>'Week 1'!B9</f>
        <v>0</v>
      </c>
      <c r="D11" s="22">
        <f>'Week 2'!B9</f>
        <v>0</v>
      </c>
      <c r="E11" s="22">
        <f>'Week 3'!B9</f>
        <v>0</v>
      </c>
      <c r="F11" s="22">
        <f>'Week 4'!B9</f>
        <v>0</v>
      </c>
      <c r="G11" s="22">
        <f>'Week 5'!B9</f>
        <v>0</v>
      </c>
      <c r="H11" s="22">
        <f>'Week 6'!B9</f>
        <v>0</v>
      </c>
      <c r="I11" s="22">
        <f>'Week 7'!B9</f>
        <v>0</v>
      </c>
      <c r="J11" s="22">
        <f>'Week 8'!B9</f>
        <v>0</v>
      </c>
      <c r="K11" s="22">
        <f>'Week 9'!B9</f>
        <v>0</v>
      </c>
      <c r="L11" s="22">
        <f>'Week 10'!B9</f>
        <v>0</v>
      </c>
      <c r="M11" s="23">
        <f>'Week 11'!B9</f>
        <v>0</v>
      </c>
      <c r="N11" s="22">
        <f>'Week 12'!B9</f>
        <v>0</v>
      </c>
      <c r="O11" s="22">
        <f>'Week 13'!B9</f>
        <v>0</v>
      </c>
      <c r="P11" s="22">
        <f>'Week 14'!B9</f>
        <v>0</v>
      </c>
      <c r="Q11" s="22">
        <f>'Week 15'!B9</f>
        <v>0</v>
      </c>
      <c r="R11" s="22">
        <f>'Week 16'!B9</f>
        <v>0</v>
      </c>
      <c r="S11" s="22">
        <f>'Week 17'!B9</f>
        <v>0</v>
      </c>
      <c r="T11" s="22">
        <f t="shared" si="0"/>
        <v>0</v>
      </c>
    </row>
    <row r="12" spans="1:20" ht="11.25">
      <c r="A12" s="54" t="s">
        <v>56</v>
      </c>
      <c r="B12" s="55"/>
      <c r="C12" s="28">
        <f>'Week 1'!B10</f>
        <v>0</v>
      </c>
      <c r="D12" s="22">
        <f>'Week 2'!B10</f>
        <v>0</v>
      </c>
      <c r="E12" s="22">
        <f>'Week 3'!B10</f>
        <v>0</v>
      </c>
      <c r="F12" s="22">
        <f>'Week 4'!B10</f>
        <v>0</v>
      </c>
      <c r="G12" s="22">
        <f>'Week 5'!B10</f>
        <v>0</v>
      </c>
      <c r="H12" s="22">
        <f>'Week 6'!B10</f>
        <v>0</v>
      </c>
      <c r="I12" s="22">
        <f>'Week 7'!B10</f>
        <v>0</v>
      </c>
      <c r="J12" s="22">
        <f>'Week 8'!B10</f>
        <v>0</v>
      </c>
      <c r="K12" s="22">
        <f>'Week 9'!B10</f>
        <v>0</v>
      </c>
      <c r="L12" s="22">
        <f>'Week 10'!B10</f>
        <v>0</v>
      </c>
      <c r="M12" s="23">
        <f>'Week 11'!B10</f>
        <v>0</v>
      </c>
      <c r="N12" s="22">
        <f>'Week 12'!B10</f>
        <v>0</v>
      </c>
      <c r="O12" s="22">
        <f>'Week 13'!B10</f>
        <v>0</v>
      </c>
      <c r="P12" s="22">
        <f>'Week 14'!B10</f>
        <v>0</v>
      </c>
      <c r="Q12" s="22">
        <f>'Week 15'!B10</f>
        <v>0</v>
      </c>
      <c r="R12" s="22">
        <f>'Week 16'!B10</f>
        <v>0</v>
      </c>
      <c r="S12" s="22">
        <f>'Week 17'!B10</f>
        <v>0</v>
      </c>
      <c r="T12" s="22">
        <f t="shared" si="0"/>
        <v>0</v>
      </c>
    </row>
    <row r="13" spans="1:20" ht="12.75">
      <c r="A13" s="56" t="s">
        <v>5</v>
      </c>
      <c r="B13" s="57"/>
      <c r="C13" s="28">
        <f>'Week 1'!B11</f>
        <v>0</v>
      </c>
      <c r="D13" s="22">
        <f>'Week 2'!B11</f>
        <v>0</v>
      </c>
      <c r="E13" s="22">
        <f>'Week 3'!B11</f>
        <v>0</v>
      </c>
      <c r="F13" s="22">
        <f>'Week 4'!B11</f>
        <v>0</v>
      </c>
      <c r="G13" s="22">
        <f>'Week 5'!B11</f>
        <v>0</v>
      </c>
      <c r="H13" s="22">
        <f>'Week 6'!B11</f>
        <v>0</v>
      </c>
      <c r="I13" s="22">
        <f>'Week 7'!B11</f>
        <v>0</v>
      </c>
      <c r="J13" s="22">
        <f>'Week 8'!B11</f>
        <v>0</v>
      </c>
      <c r="K13" s="22">
        <f>'Week 9'!B11</f>
        <v>0</v>
      </c>
      <c r="L13" s="22">
        <f>'Week 10'!B11</f>
        <v>0</v>
      </c>
      <c r="M13" s="23">
        <f>'Week 11'!B11</f>
        <v>0</v>
      </c>
      <c r="N13" s="22">
        <f>'Week 12'!B11</f>
        <v>0</v>
      </c>
      <c r="O13" s="22">
        <f>'Week 13'!B11</f>
        <v>0</v>
      </c>
      <c r="P13" s="22">
        <f>'Week 14'!B11</f>
        <v>0</v>
      </c>
      <c r="Q13" s="22">
        <f>'Week 15'!B11</f>
        <v>0</v>
      </c>
      <c r="R13" s="22">
        <f>'Week 16'!B11</f>
        <v>0</v>
      </c>
      <c r="S13" s="22">
        <f>'Week 17'!B11</f>
        <v>0</v>
      </c>
      <c r="T13" s="22">
        <f t="shared" si="0"/>
        <v>0</v>
      </c>
    </row>
    <row r="14" spans="1:20" ht="11.25">
      <c r="A14" s="54" t="s">
        <v>6</v>
      </c>
      <c r="B14" s="55"/>
      <c r="C14" s="28">
        <f>'Week 1'!B12</f>
        <v>0</v>
      </c>
      <c r="D14" s="22">
        <f>'Week 2'!B12</f>
        <v>0</v>
      </c>
      <c r="E14" s="22">
        <f>'Week 3'!B12</f>
        <v>0</v>
      </c>
      <c r="F14" s="22">
        <f>'Week 4'!B12</f>
        <v>0</v>
      </c>
      <c r="G14" s="22">
        <f>'Week 5'!B12</f>
        <v>0</v>
      </c>
      <c r="H14" s="22">
        <f>'Week 6'!B12</f>
        <v>0</v>
      </c>
      <c r="I14" s="22">
        <f>'Week 7'!B12</f>
        <v>0</v>
      </c>
      <c r="J14" s="22">
        <f>'Week 8'!B12</f>
        <v>0</v>
      </c>
      <c r="K14" s="22">
        <f>'Week 9'!B12</f>
        <v>0</v>
      </c>
      <c r="L14" s="22">
        <f>'Week 10'!B12</f>
        <v>0</v>
      </c>
      <c r="M14" s="23">
        <f>'Week 11'!B12</f>
        <v>0</v>
      </c>
      <c r="N14" s="22">
        <f>'Week 12'!B12</f>
        <v>0</v>
      </c>
      <c r="O14" s="22">
        <f>'Week 13'!B12</f>
        <v>0</v>
      </c>
      <c r="P14" s="22">
        <f>'Week 14'!B12</f>
        <v>0</v>
      </c>
      <c r="Q14" s="22">
        <f>'Week 15'!B12</f>
        <v>0</v>
      </c>
      <c r="R14" s="22">
        <f>'Week 16'!B12</f>
        <v>0</v>
      </c>
      <c r="S14" s="22">
        <f>'Week 17'!B12</f>
        <v>0</v>
      </c>
      <c r="T14" s="22">
        <f t="shared" si="0"/>
        <v>0</v>
      </c>
    </row>
    <row r="15" spans="1:20" ht="11.25">
      <c r="A15" s="54" t="s">
        <v>7</v>
      </c>
      <c r="B15" s="55"/>
      <c r="C15" s="28">
        <f>'Week 1'!B13</f>
        <v>0</v>
      </c>
      <c r="D15" s="22">
        <f>'Week 2'!B13</f>
        <v>0</v>
      </c>
      <c r="E15" s="22">
        <f>'Week 3'!B13</f>
        <v>0</v>
      </c>
      <c r="F15" s="22">
        <f>'Week 4'!B13</f>
        <v>0</v>
      </c>
      <c r="G15" s="22">
        <f>'Week 5'!B13</f>
        <v>0</v>
      </c>
      <c r="H15" s="22">
        <f>'Week 6'!B13</f>
        <v>0</v>
      </c>
      <c r="I15" s="22">
        <f>'Week 7'!B13</f>
        <v>0</v>
      </c>
      <c r="J15" s="22">
        <f>'Week 8'!B13</f>
        <v>0</v>
      </c>
      <c r="K15" s="22">
        <f>'Week 9'!B13</f>
        <v>0</v>
      </c>
      <c r="L15" s="22">
        <f>'Week 10'!B13</f>
        <v>0</v>
      </c>
      <c r="M15" s="23">
        <f>'Week 11'!B13</f>
        <v>0</v>
      </c>
      <c r="N15" s="22">
        <f>'Week 12'!B13</f>
        <v>0</v>
      </c>
      <c r="O15" s="22">
        <f>'Week 13'!B13</f>
        <v>0</v>
      </c>
      <c r="P15" s="22">
        <f>'Week 14'!B13</f>
        <v>0</v>
      </c>
      <c r="Q15" s="22">
        <f>'Week 15'!B13</f>
        <v>0</v>
      </c>
      <c r="R15" s="22">
        <f>'Week 16'!B13</f>
        <v>0</v>
      </c>
      <c r="S15" s="22">
        <f>'Week 17'!B13</f>
        <v>0</v>
      </c>
      <c r="T15" s="22">
        <f t="shared" si="0"/>
        <v>0</v>
      </c>
    </row>
    <row r="16" spans="1:20" ht="11.25">
      <c r="A16" s="54" t="s">
        <v>8</v>
      </c>
      <c r="B16" s="55"/>
      <c r="C16" s="28">
        <f>'Week 1'!B14</f>
        <v>0</v>
      </c>
      <c r="D16" s="22">
        <f>'Week 2'!B14</f>
        <v>0</v>
      </c>
      <c r="E16" s="22">
        <f>'Week 3'!B14</f>
        <v>0</v>
      </c>
      <c r="F16" s="22">
        <f>'Week 4'!B14</f>
        <v>0</v>
      </c>
      <c r="G16" s="22">
        <f>'Week 5'!B14</f>
        <v>0</v>
      </c>
      <c r="H16" s="22">
        <f>'Week 6'!B14</f>
        <v>0</v>
      </c>
      <c r="I16" s="22">
        <f>'Week 7'!B14</f>
        <v>0</v>
      </c>
      <c r="J16" s="22">
        <f>'Week 8'!B14</f>
        <v>0</v>
      </c>
      <c r="K16" s="22">
        <f>'Week 9'!B14</f>
        <v>0</v>
      </c>
      <c r="L16" s="22">
        <f>'Week 10'!B14</f>
        <v>0</v>
      </c>
      <c r="M16" s="23">
        <f>'Week 11'!B14</f>
        <v>0</v>
      </c>
      <c r="N16" s="22">
        <f>'Week 12'!B14</f>
        <v>0</v>
      </c>
      <c r="O16" s="22">
        <f>'Week 13'!B14</f>
        <v>0</v>
      </c>
      <c r="P16" s="22">
        <f>'Week 14'!B14</f>
        <v>0</v>
      </c>
      <c r="Q16" s="22">
        <f>'Week 15'!B14</f>
        <v>0</v>
      </c>
      <c r="R16" s="22">
        <f>'Week 16'!B14</f>
        <v>0</v>
      </c>
      <c r="S16" s="22">
        <f>'Week 17'!B14</f>
        <v>0</v>
      </c>
      <c r="T16" s="22">
        <f t="shared" si="0"/>
        <v>0</v>
      </c>
    </row>
    <row r="17" spans="1:20" ht="11.25">
      <c r="A17" s="54" t="s">
        <v>9</v>
      </c>
      <c r="B17" s="55"/>
      <c r="C17" s="28">
        <f>'Week 1'!B15</f>
        <v>0</v>
      </c>
      <c r="D17" s="22">
        <f>'Week 2'!B15</f>
        <v>0</v>
      </c>
      <c r="E17" s="22">
        <f>'Week 3'!B15</f>
        <v>0</v>
      </c>
      <c r="F17" s="22">
        <f>'Week 4'!B15</f>
        <v>0</v>
      </c>
      <c r="G17" s="22">
        <f>'Week 5'!B15</f>
        <v>0</v>
      </c>
      <c r="H17" s="22">
        <f>'Week 6'!B15</f>
        <v>0</v>
      </c>
      <c r="I17" s="22">
        <f>'Week 7'!B15</f>
        <v>0</v>
      </c>
      <c r="J17" s="22">
        <f>'Week 8'!B15</f>
        <v>0</v>
      </c>
      <c r="K17" s="22">
        <f>'Week 9'!B15</f>
        <v>0</v>
      </c>
      <c r="L17" s="22">
        <f>'Week 10'!B15</f>
        <v>0</v>
      </c>
      <c r="M17" s="23">
        <f>'Week 11'!B15</f>
        <v>0</v>
      </c>
      <c r="N17" s="22">
        <f>'Week 12'!B15</f>
        <v>0</v>
      </c>
      <c r="O17" s="22">
        <f>'Week 13'!B15</f>
        <v>0</v>
      </c>
      <c r="P17" s="22">
        <f>'Week 14'!B15</f>
        <v>0</v>
      </c>
      <c r="Q17" s="22">
        <f>'Week 15'!B15</f>
        <v>0</v>
      </c>
      <c r="R17" s="22">
        <f>'Week 16'!B15</f>
        <v>0</v>
      </c>
      <c r="S17" s="22">
        <f>'Week 17'!B15</f>
        <v>0</v>
      </c>
      <c r="T17" s="22">
        <f t="shared" si="0"/>
        <v>0</v>
      </c>
    </row>
    <row r="18" spans="1:20" ht="11.25">
      <c r="A18" s="54" t="s">
        <v>10</v>
      </c>
      <c r="B18" s="55"/>
      <c r="C18" s="28">
        <f>'Week 1'!B16</f>
        <v>0</v>
      </c>
      <c r="D18" s="22">
        <f>'Week 2'!B16</f>
        <v>0</v>
      </c>
      <c r="E18" s="22">
        <f>'Week 3'!B16</f>
        <v>0</v>
      </c>
      <c r="F18" s="22">
        <f>'Week 4'!B16</f>
        <v>0</v>
      </c>
      <c r="G18" s="22">
        <f>'Week 5'!B16</f>
        <v>0</v>
      </c>
      <c r="H18" s="22">
        <f>'Week 6'!B16</f>
        <v>0</v>
      </c>
      <c r="I18" s="22">
        <f>'Week 7'!B16</f>
        <v>0</v>
      </c>
      <c r="J18" s="22">
        <f>'Week 8'!B16</f>
        <v>0</v>
      </c>
      <c r="K18" s="22">
        <f>'Week 9'!B16</f>
        <v>0</v>
      </c>
      <c r="L18" s="22">
        <f>'Week 10'!B16</f>
        <v>0</v>
      </c>
      <c r="M18" s="23">
        <f>'Week 11'!B16</f>
        <v>0</v>
      </c>
      <c r="N18" s="22">
        <f>'Week 12'!B16</f>
        <v>0</v>
      </c>
      <c r="O18" s="22">
        <f>'Week 13'!B16</f>
        <v>0</v>
      </c>
      <c r="P18" s="22">
        <f>'Week 14'!B16</f>
        <v>0</v>
      </c>
      <c r="Q18" s="22">
        <f>'Week 15'!B16</f>
        <v>0</v>
      </c>
      <c r="R18" s="22">
        <f>'Week 16'!B16</f>
        <v>0</v>
      </c>
      <c r="S18" s="22">
        <f>'Week 17'!B16</f>
        <v>0</v>
      </c>
      <c r="T18" s="22">
        <f t="shared" si="0"/>
        <v>0</v>
      </c>
    </row>
    <row r="19" spans="1:20" ht="11.25">
      <c r="A19" s="54" t="s">
        <v>11</v>
      </c>
      <c r="B19" s="55"/>
      <c r="C19" s="28">
        <f>'Week 1'!B17</f>
        <v>0</v>
      </c>
      <c r="D19" s="22">
        <f>'Week 2'!B17</f>
        <v>0</v>
      </c>
      <c r="E19" s="22">
        <f>'Week 3'!B17</f>
        <v>0</v>
      </c>
      <c r="F19" s="22">
        <f>'Week 4'!B17</f>
        <v>0</v>
      </c>
      <c r="G19" s="22">
        <f>'Week 5'!B17</f>
        <v>0</v>
      </c>
      <c r="H19" s="22">
        <f>'Week 6'!B17</f>
        <v>0</v>
      </c>
      <c r="I19" s="22">
        <f>'Week 7'!B17</f>
        <v>0</v>
      </c>
      <c r="J19" s="22">
        <f>'Week 8'!B17</f>
        <v>0</v>
      </c>
      <c r="K19" s="22">
        <f>'Week 9'!B17</f>
        <v>0</v>
      </c>
      <c r="L19" s="22">
        <f>'Week 10'!B17</f>
        <v>0</v>
      </c>
      <c r="M19" s="23">
        <f>'Week 11'!B17</f>
        <v>0</v>
      </c>
      <c r="N19" s="22">
        <f>'Week 12'!B17</f>
        <v>0</v>
      </c>
      <c r="O19" s="22">
        <f>'Week 13'!B17</f>
        <v>0</v>
      </c>
      <c r="P19" s="22">
        <f>'Week 14'!B17</f>
        <v>0</v>
      </c>
      <c r="Q19" s="22">
        <f>'Week 15'!B17</f>
        <v>0</v>
      </c>
      <c r="R19" s="22">
        <f>'Week 16'!B17</f>
        <v>0</v>
      </c>
      <c r="S19" s="22">
        <f>'Week 17'!B17</f>
        <v>0</v>
      </c>
      <c r="T19" s="22">
        <f t="shared" si="0"/>
        <v>0</v>
      </c>
    </row>
    <row r="20" spans="1:20" ht="11.25">
      <c r="A20" s="54" t="s">
        <v>19</v>
      </c>
      <c r="B20" s="55"/>
      <c r="C20" s="28">
        <f>'Week 1'!B18</f>
        <v>0</v>
      </c>
      <c r="D20" s="22">
        <f>'Week 2'!B18</f>
        <v>0</v>
      </c>
      <c r="E20" s="22">
        <f>'Week 3'!B18</f>
        <v>0</v>
      </c>
      <c r="F20" s="22">
        <f>'Week 4'!B18</f>
        <v>0</v>
      </c>
      <c r="G20" s="22">
        <f>'Week 5'!B18</f>
        <v>0</v>
      </c>
      <c r="H20" s="22">
        <f>'Week 6'!B18</f>
        <v>0</v>
      </c>
      <c r="I20" s="22">
        <f>'Week 7'!B18</f>
        <v>0</v>
      </c>
      <c r="J20" s="22">
        <f>'Week 8'!B18</f>
        <v>0</v>
      </c>
      <c r="K20" s="22">
        <f>'Week 9'!B18</f>
        <v>0</v>
      </c>
      <c r="L20" s="22">
        <f>'Week 10'!B18</f>
        <v>0</v>
      </c>
      <c r="M20" s="22">
        <f>'Week 11'!B18</f>
        <v>0</v>
      </c>
      <c r="N20" s="22">
        <f>'Week 12'!B18</f>
        <v>0</v>
      </c>
      <c r="O20" s="22">
        <f>'Week 13'!B18</f>
        <v>0</v>
      </c>
      <c r="P20" s="22">
        <f>'Week 14'!B18</f>
        <v>0</v>
      </c>
      <c r="Q20" s="22">
        <f>'Week 15'!B18</f>
        <v>0</v>
      </c>
      <c r="R20" s="22">
        <f>'Week 16'!B18</f>
        <v>0</v>
      </c>
      <c r="S20" s="22">
        <f>'Week 17'!B18</f>
        <v>0</v>
      </c>
      <c r="T20" s="22">
        <f t="shared" si="0"/>
        <v>0</v>
      </c>
    </row>
    <row r="21" spans="1:20" ht="11.25">
      <c r="A21" s="54" t="s">
        <v>12</v>
      </c>
      <c r="B21" s="55"/>
      <c r="C21" s="28">
        <f>'Week 1'!B19</f>
        <v>0</v>
      </c>
      <c r="D21" s="22">
        <f>'Week 2'!B19</f>
        <v>0</v>
      </c>
      <c r="E21" s="22">
        <f>'Week 3'!B19</f>
        <v>0</v>
      </c>
      <c r="F21" s="22">
        <f>'Week 4'!B19</f>
        <v>0</v>
      </c>
      <c r="G21" s="22">
        <f>'Week 5'!B19</f>
        <v>0</v>
      </c>
      <c r="H21" s="22">
        <f>'Week 6'!B19</f>
        <v>0</v>
      </c>
      <c r="I21" s="22">
        <f>'Week 7'!B19</f>
        <v>0</v>
      </c>
      <c r="J21" s="22">
        <f>'Week 8'!B19</f>
        <v>0</v>
      </c>
      <c r="K21" s="22">
        <f>'Week 9'!B19</f>
        <v>0</v>
      </c>
      <c r="L21" s="22">
        <f>'Week 10'!B19</f>
        <v>0</v>
      </c>
      <c r="M21" s="22">
        <f>'Week 11'!B19</f>
        <v>0</v>
      </c>
      <c r="N21" s="22">
        <f>'Week 12'!B19</f>
        <v>0</v>
      </c>
      <c r="O21" s="22">
        <f>'Week 13'!B19</f>
        <v>0</v>
      </c>
      <c r="P21" s="22">
        <f>'Week 14'!B19</f>
        <v>0</v>
      </c>
      <c r="Q21" s="22">
        <f>'Week 15'!B19</f>
        <v>0</v>
      </c>
      <c r="R21" s="22">
        <f>'Week 16'!B19</f>
        <v>0</v>
      </c>
      <c r="S21" s="22">
        <f>'Week 17'!B19</f>
        <v>0</v>
      </c>
      <c r="T21" s="22">
        <f t="shared" si="0"/>
        <v>0</v>
      </c>
    </row>
    <row r="22" spans="1:20" ht="11.25">
      <c r="A22" s="54" t="s">
        <v>13</v>
      </c>
      <c r="B22" s="55"/>
      <c r="C22" s="28">
        <f>'Week 1'!B20</f>
        <v>0</v>
      </c>
      <c r="D22" s="22">
        <f>'Week 2'!B20</f>
        <v>0</v>
      </c>
      <c r="E22" s="22">
        <f>'Week 3'!B20</f>
        <v>0</v>
      </c>
      <c r="F22" s="22">
        <f>'Week 4'!B20</f>
        <v>0</v>
      </c>
      <c r="G22" s="22">
        <f>'Week 5'!B20</f>
        <v>0</v>
      </c>
      <c r="H22" s="22">
        <f>'Week 6'!B20</f>
        <v>0</v>
      </c>
      <c r="I22" s="22">
        <f>'Week 7'!B20</f>
        <v>0</v>
      </c>
      <c r="J22" s="22">
        <f>'Week 8'!B20</f>
        <v>0</v>
      </c>
      <c r="K22" s="22">
        <f>'Week 9'!B20</f>
        <v>0</v>
      </c>
      <c r="L22" s="22">
        <f>'Week 10'!B20</f>
        <v>0</v>
      </c>
      <c r="M22" s="22">
        <f>'Week 11'!B20</f>
        <v>0</v>
      </c>
      <c r="N22" s="22">
        <f>'Week 12'!B20</f>
        <v>0</v>
      </c>
      <c r="O22" s="22">
        <f>'Week 13'!B20</f>
        <v>0</v>
      </c>
      <c r="P22" s="22">
        <f>'Week 14'!B20</f>
        <v>0</v>
      </c>
      <c r="Q22" s="22">
        <f>'Week 15'!B20</f>
        <v>0</v>
      </c>
      <c r="R22" s="22">
        <f>'Week 16'!B20</f>
        <v>0</v>
      </c>
      <c r="S22" s="22">
        <f>'Week 17'!B20</f>
        <v>0</v>
      </c>
      <c r="T22" s="22">
        <f t="shared" si="0"/>
        <v>0</v>
      </c>
    </row>
    <row r="23" spans="1:20" ht="11.25">
      <c r="A23" s="58" t="s">
        <v>52</v>
      </c>
      <c r="B23" s="59"/>
      <c r="C23" s="28">
        <f>'Week 1'!B21</f>
        <v>0</v>
      </c>
      <c r="D23" s="22">
        <f>'Week 2'!B21</f>
        <v>0</v>
      </c>
      <c r="E23" s="22">
        <f>'Week 3'!B21</f>
        <v>0</v>
      </c>
      <c r="F23" s="22">
        <f>'Week 4'!B21</f>
        <v>0</v>
      </c>
      <c r="G23" s="22">
        <f>'Week 5'!B21</f>
        <v>0</v>
      </c>
      <c r="H23" s="22">
        <f>'Week 6'!B21</f>
        <v>0</v>
      </c>
      <c r="I23" s="22">
        <f>'Week 7'!B21</f>
        <v>0</v>
      </c>
      <c r="J23" s="22">
        <f>'Week 8'!B21</f>
        <v>0</v>
      </c>
      <c r="K23" s="22">
        <f>'Week 9'!B21</f>
        <v>0</v>
      </c>
      <c r="L23" s="22">
        <f>'Week 10'!B21</f>
        <v>0</v>
      </c>
      <c r="M23" s="22">
        <f>'Week 11'!B21</f>
        <v>0</v>
      </c>
      <c r="N23" s="22">
        <f>'Week 12'!B21</f>
        <v>0</v>
      </c>
      <c r="O23" s="22">
        <f>'Week 13'!B21</f>
        <v>0</v>
      </c>
      <c r="P23" s="22">
        <f>'Week 14'!B21</f>
        <v>0</v>
      </c>
      <c r="Q23" s="22">
        <f>'Week 15'!B21</f>
        <v>0</v>
      </c>
      <c r="R23" s="22">
        <f>'Week 16'!B21</f>
        <v>0</v>
      </c>
      <c r="S23" s="22">
        <f>'Week 17'!B21</f>
        <v>0</v>
      </c>
      <c r="T23" s="22">
        <f t="shared" si="0"/>
        <v>0</v>
      </c>
    </row>
    <row r="24" spans="1:20" ht="11.25">
      <c r="A24" s="58" t="s">
        <v>53</v>
      </c>
      <c r="B24" s="59"/>
      <c r="C24" s="28">
        <f>'Week 1'!B22</f>
        <v>0</v>
      </c>
      <c r="D24" s="22">
        <f>'Week 2'!B22</f>
        <v>0</v>
      </c>
      <c r="E24" s="22">
        <f>'Week 3'!B22</f>
        <v>0</v>
      </c>
      <c r="F24" s="22">
        <f>'Week 4'!B22</f>
        <v>0</v>
      </c>
      <c r="G24" s="22">
        <f>'Week 5'!B22</f>
        <v>0</v>
      </c>
      <c r="H24" s="22">
        <f>'Week 6'!B22</f>
        <v>0</v>
      </c>
      <c r="I24" s="22">
        <f>'Week 7'!B22</f>
        <v>0</v>
      </c>
      <c r="J24" s="22">
        <f>'Week 8'!B22</f>
        <v>0</v>
      </c>
      <c r="K24" s="22">
        <f>'Week 9'!B22</f>
        <v>0</v>
      </c>
      <c r="L24" s="22">
        <f>'Week 10'!B22</f>
        <v>0</v>
      </c>
      <c r="M24" s="22">
        <f>'Week 11'!B22</f>
        <v>0</v>
      </c>
      <c r="N24" s="22">
        <f>'Week 12'!B22</f>
        <v>0</v>
      </c>
      <c r="O24" s="22">
        <f>'Week 13'!B22</f>
        <v>0</v>
      </c>
      <c r="P24" s="22">
        <f>'Week 14'!B22</f>
        <v>0</v>
      </c>
      <c r="Q24" s="22">
        <f>'Week 15'!B22</f>
        <v>0</v>
      </c>
      <c r="R24" s="22">
        <f>'Week 16'!B22</f>
        <v>0</v>
      </c>
      <c r="S24" s="22">
        <f>'Week 17'!B22</f>
        <v>0</v>
      </c>
      <c r="T24" s="22">
        <f t="shared" si="0"/>
        <v>0</v>
      </c>
    </row>
    <row r="25" spans="1:20" ht="11.25">
      <c r="A25" s="58" t="s">
        <v>20</v>
      </c>
      <c r="B25" s="59"/>
      <c r="C25" s="28">
        <f>'Week 1'!B23</f>
        <v>0</v>
      </c>
      <c r="D25" s="22">
        <f>'Week 2'!B23</f>
        <v>0</v>
      </c>
      <c r="E25" s="22">
        <f>'Week 3'!B23</f>
        <v>0</v>
      </c>
      <c r="F25" s="22">
        <f>'Week 4'!B23</f>
        <v>0</v>
      </c>
      <c r="G25" s="22">
        <f>'Week 5'!B23</f>
        <v>0</v>
      </c>
      <c r="H25" s="22">
        <f>'Week 6'!B23</f>
        <v>0</v>
      </c>
      <c r="I25" s="22">
        <f>'Week 7'!B23</f>
        <v>0</v>
      </c>
      <c r="J25" s="22">
        <f>'Week 8'!B23</f>
        <v>0</v>
      </c>
      <c r="K25" s="22">
        <f>'Week 9'!B23</f>
        <v>0</v>
      </c>
      <c r="L25" s="22">
        <f>'Week 10'!B23</f>
        <v>0</v>
      </c>
      <c r="M25" s="22">
        <f>'Week 11'!B23</f>
        <v>0</v>
      </c>
      <c r="N25" s="22">
        <f>'Week 12'!B23</f>
        <v>0</v>
      </c>
      <c r="O25" s="22">
        <f>'Week 13'!B23</f>
        <v>0</v>
      </c>
      <c r="P25" s="22">
        <f>'Week 14'!B23</f>
        <v>0</v>
      </c>
      <c r="Q25" s="22">
        <f>'Week 15'!B23</f>
        <v>0</v>
      </c>
      <c r="R25" s="22">
        <f>'Week 16'!B23</f>
        <v>0</v>
      </c>
      <c r="S25" s="22">
        <f>'Week 17'!B23</f>
        <v>0</v>
      </c>
      <c r="T25" s="22">
        <f t="shared" si="0"/>
        <v>0</v>
      </c>
    </row>
    <row r="26" spans="1:20" ht="12.75">
      <c r="A26" s="60" t="s">
        <v>20</v>
      </c>
      <c r="B26" s="61"/>
      <c r="C26" s="28">
        <f>'Week 1'!B24</f>
        <v>0</v>
      </c>
      <c r="D26" s="22">
        <f>'Week 2'!B24</f>
        <v>0</v>
      </c>
      <c r="E26" s="22">
        <f>'Week 3'!B24</f>
        <v>0</v>
      </c>
      <c r="F26" s="22">
        <f>'Week 4'!B24</f>
        <v>0</v>
      </c>
      <c r="G26" s="22">
        <f>'Week 5'!B24</f>
        <v>0</v>
      </c>
      <c r="H26" s="22">
        <f>'Week 6'!B24</f>
        <v>0</v>
      </c>
      <c r="I26" s="22">
        <f>'Week 7'!B24</f>
        <v>0</v>
      </c>
      <c r="J26" s="22">
        <f>'Week 8'!B24</f>
        <v>0</v>
      </c>
      <c r="K26" s="22">
        <f>'Week 9'!B24</f>
        <v>0</v>
      </c>
      <c r="L26" s="22">
        <f>'Week 10'!B24</f>
        <v>0</v>
      </c>
      <c r="M26" s="22">
        <f>'Week 11'!B24</f>
        <v>0</v>
      </c>
      <c r="N26" s="22">
        <f>'Week 12'!B24</f>
        <v>0</v>
      </c>
      <c r="O26" s="22">
        <f>'Week 13'!B24</f>
        <v>0</v>
      </c>
      <c r="P26" s="22">
        <f>'Week 14'!B24</f>
        <v>0</v>
      </c>
      <c r="Q26" s="22">
        <f>'Week 15'!B24</f>
        <v>0</v>
      </c>
      <c r="R26" s="22">
        <f>'Week 16'!B24</f>
        <v>0</v>
      </c>
      <c r="S26" s="22">
        <f>'Week 17'!B24</f>
        <v>0</v>
      </c>
      <c r="T26" s="22">
        <f t="shared" si="0"/>
        <v>0</v>
      </c>
    </row>
    <row r="27" spans="1:20" s="20" customFormat="1" ht="11.25">
      <c r="A27" s="19" t="s">
        <v>21</v>
      </c>
      <c r="B27" s="26"/>
      <c r="C27" s="27">
        <f>SUM(C8:C26)</f>
        <v>0</v>
      </c>
      <c r="D27" s="27">
        <f aca="true" t="shared" si="1" ref="D27:S27">SUM(D8:D26)</f>
        <v>0</v>
      </c>
      <c r="E27" s="27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/>
    </row>
    <row r="28" spans="1:20" ht="11.25">
      <c r="A28" s="16"/>
      <c r="B28" s="16"/>
      <c r="C28" s="16"/>
      <c r="H28" s="16"/>
      <c r="I28" s="16"/>
      <c r="J28" s="16"/>
      <c r="K28" s="16"/>
      <c r="L28" s="16"/>
      <c r="O28" s="20" t="s">
        <v>22</v>
      </c>
      <c r="T28" s="29">
        <f>SUM(T8:T26)</f>
        <v>0</v>
      </c>
    </row>
    <row r="29" spans="1:13" ht="11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1.25">
      <c r="A30" s="54"/>
      <c r="B30" s="55"/>
      <c r="C30" s="16"/>
      <c r="D30" s="16"/>
      <c r="E30" s="16"/>
      <c r="F30" s="16"/>
      <c r="G30" s="16"/>
      <c r="H30" s="21"/>
      <c r="I30" s="16"/>
      <c r="J30" s="16"/>
      <c r="K30" s="16"/>
      <c r="L30" s="16"/>
      <c r="M30" s="16"/>
    </row>
    <row r="31" spans="1:13" ht="11.25">
      <c r="A31" s="54"/>
      <c r="B31" s="5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2" ht="11.25">
      <c r="A32" s="54"/>
      <c r="B32" s="55"/>
    </row>
    <row r="33" spans="1:2" ht="11.25">
      <c r="A33" s="54"/>
      <c r="B33" s="55"/>
    </row>
    <row r="34" spans="1:2" ht="10.5" customHeight="1">
      <c r="A34" s="56"/>
      <c r="B34" s="57"/>
    </row>
    <row r="35" spans="1:2" ht="11.25">
      <c r="A35" s="54"/>
      <c r="B35" s="55"/>
    </row>
    <row r="36" spans="1:2" ht="11.25">
      <c r="A36" s="54"/>
      <c r="B36" s="55"/>
    </row>
    <row r="37" spans="1:2" ht="11.25">
      <c r="A37" s="54"/>
      <c r="B37" s="55"/>
    </row>
    <row r="38" spans="1:2" ht="11.25">
      <c r="A38" s="54"/>
      <c r="B38" s="55"/>
    </row>
    <row r="39" spans="1:2" ht="11.25">
      <c r="A39" s="54"/>
      <c r="B39" s="55"/>
    </row>
    <row r="40" spans="1:2" ht="11.25">
      <c r="A40" s="54"/>
      <c r="B40" s="55"/>
    </row>
    <row r="41" spans="1:2" ht="11.25">
      <c r="A41" s="54"/>
      <c r="B41" s="55"/>
    </row>
    <row r="42" spans="1:2" ht="11.25">
      <c r="A42" s="54"/>
      <c r="B42" s="55"/>
    </row>
    <row r="43" spans="1:2" ht="11.25">
      <c r="A43" s="54"/>
      <c r="B43" s="55"/>
    </row>
    <row r="1214" ht="11.25">
      <c r="F1214" s="14">
        <v>1</v>
      </c>
    </row>
    <row r="1219" ht="11.25">
      <c r="F1219" s="14">
        <v>3</v>
      </c>
    </row>
    <row r="1220" ht="11.25">
      <c r="F1220" s="14">
        <v>1</v>
      </c>
    </row>
    <row r="1222" ht="11.25">
      <c r="F1222" s="14">
        <v>2</v>
      </c>
    </row>
    <row r="1223" ht="11.25">
      <c r="F1223" s="14">
        <v>1.25</v>
      </c>
    </row>
    <row r="1224" ht="11.25">
      <c r="F1224" s="14" t="s">
        <v>17</v>
      </c>
    </row>
    <row r="1225" ht="11.25">
      <c r="F1225" s="14" t="s">
        <v>17</v>
      </c>
    </row>
    <row r="1226" ht="11.25">
      <c r="F1226" s="14" t="s">
        <v>17</v>
      </c>
    </row>
    <row r="1227" ht="11.25">
      <c r="F1227" s="14">
        <v>4.5</v>
      </c>
    </row>
    <row r="1228" ht="11.25">
      <c r="F1228" s="14">
        <v>2.75</v>
      </c>
    </row>
    <row r="1229" ht="11.25">
      <c r="F1229" s="14">
        <v>5.75</v>
      </c>
    </row>
    <row r="1230" ht="11.25">
      <c r="F1230" s="14">
        <v>2.75</v>
      </c>
    </row>
  </sheetData>
  <sheetProtection sheet="1"/>
  <mergeCells count="8">
    <mergeCell ref="A26:B26"/>
    <mergeCell ref="A6:B6"/>
    <mergeCell ref="D1:J1"/>
    <mergeCell ref="B1:C1"/>
    <mergeCell ref="B2:C2"/>
    <mergeCell ref="B4:C4"/>
    <mergeCell ref="F2:L2"/>
    <mergeCell ref="B3:C3"/>
  </mergeCells>
  <printOptions/>
  <pageMargins left="0.75" right="0.75" top="1" bottom="1" header="0.5" footer="0.5"/>
  <pageSetup fitToHeight="1" fitToWidth="1" horizontalDpi="300" verticalDpi="300" orientation="landscape" scale="9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5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Worksheet'!K7</f>
        <v>39769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39769</v>
      </c>
      <c r="G4" s="77"/>
      <c r="I4" s="33" t="s">
        <v>30</v>
      </c>
      <c r="J4" s="76">
        <f>G2+1</f>
        <v>39770</v>
      </c>
      <c r="K4" s="77"/>
      <c r="M4" s="33" t="s">
        <v>31</v>
      </c>
      <c r="N4" s="76">
        <f>G2+2</f>
        <v>39771</v>
      </c>
      <c r="O4" s="77"/>
    </row>
    <row r="5" spans="1:15" ht="12.75">
      <c r="A5" s="2" t="s">
        <v>23</v>
      </c>
      <c r="B5" s="3" t="s">
        <v>39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39772</v>
      </c>
      <c r="C27" s="77"/>
      <c r="E27" s="33" t="s">
        <v>33</v>
      </c>
      <c r="F27" s="76">
        <f>G2+4</f>
        <v>39773</v>
      </c>
      <c r="G27" s="77"/>
      <c r="I27" s="33" t="s">
        <v>34</v>
      </c>
      <c r="J27" s="76">
        <f>G2+5</f>
        <v>39774</v>
      </c>
      <c r="K27" s="77"/>
      <c r="M27" s="33" t="s">
        <v>35</v>
      </c>
      <c r="N27" s="76">
        <f>G2+6</f>
        <v>39775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5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Worksheet'!L7</f>
        <v>39776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39776</v>
      </c>
      <c r="G4" s="77"/>
      <c r="I4" s="33" t="s">
        <v>30</v>
      </c>
      <c r="J4" s="76">
        <f>G2+1</f>
        <v>39777</v>
      </c>
      <c r="K4" s="77"/>
      <c r="M4" s="33" t="s">
        <v>31</v>
      </c>
      <c r="N4" s="76">
        <f>G2+2</f>
        <v>39778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39779</v>
      </c>
      <c r="C27" s="77"/>
      <c r="E27" s="33" t="s">
        <v>33</v>
      </c>
      <c r="F27" s="76">
        <f>G2+4</f>
        <v>39780</v>
      </c>
      <c r="G27" s="77"/>
      <c r="I27" s="33" t="s">
        <v>34</v>
      </c>
      <c r="J27" s="76">
        <f>G2+5</f>
        <v>39781</v>
      </c>
      <c r="K27" s="77"/>
      <c r="M27" s="33" t="s">
        <v>35</v>
      </c>
      <c r="N27" s="76">
        <f>G2+6</f>
        <v>39782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5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Worksheet'!M7</f>
        <v>39783</v>
      </c>
    </row>
    <row r="3" spans="1:15" ht="9.75" customHeight="1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39783</v>
      </c>
      <c r="G4" s="77"/>
      <c r="I4" s="33" t="s">
        <v>30</v>
      </c>
      <c r="J4" s="76">
        <f>G2+1</f>
        <v>39784</v>
      </c>
      <c r="K4" s="77"/>
      <c r="M4" s="33" t="s">
        <v>31</v>
      </c>
      <c r="N4" s="76">
        <f>G2+2</f>
        <v>39785</v>
      </c>
      <c r="O4" s="77"/>
    </row>
    <row r="5" spans="1:15" ht="11.25" customHeight="1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9.75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39786</v>
      </c>
      <c r="C27" s="77"/>
      <c r="E27" s="33" t="s">
        <v>33</v>
      </c>
      <c r="F27" s="76">
        <f>G2+4</f>
        <v>39787</v>
      </c>
      <c r="G27" s="77"/>
      <c r="I27" s="33" t="s">
        <v>34</v>
      </c>
      <c r="J27" s="76">
        <f>G2+5</f>
        <v>39788</v>
      </c>
      <c r="K27" s="77"/>
      <c r="M27" s="33" t="s">
        <v>35</v>
      </c>
      <c r="N27" s="76">
        <f>G2+6</f>
        <v>39789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51"/>
  <sheetViews>
    <sheetView zoomScalePageLayoutView="0" workbookViewId="0" topLeftCell="A1">
      <selection activeCell="F27" sqref="F27:G27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Worksheet'!N7</f>
        <v>39790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39790</v>
      </c>
      <c r="G4" s="77"/>
      <c r="I4" s="33" t="s">
        <v>30</v>
      </c>
      <c r="J4" s="76">
        <f>G2+1</f>
        <v>39791</v>
      </c>
      <c r="K4" s="77"/>
      <c r="M4" s="33" t="s">
        <v>31</v>
      </c>
      <c r="N4" s="76">
        <f>G2+2</f>
        <v>39792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39793</v>
      </c>
      <c r="C27" s="77"/>
      <c r="E27" s="33" t="s">
        <v>33</v>
      </c>
      <c r="F27" s="76">
        <f>G2+4</f>
        <v>39794</v>
      </c>
      <c r="G27" s="77"/>
      <c r="I27" s="33" t="s">
        <v>34</v>
      </c>
      <c r="J27" s="76">
        <f>G2+5</f>
        <v>39795</v>
      </c>
      <c r="K27" s="77"/>
      <c r="M27" s="33" t="s">
        <v>35</v>
      </c>
      <c r="N27" s="76">
        <f>G2+6</f>
        <v>39796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5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Worksheet'!O7</f>
        <v>39797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39797</v>
      </c>
      <c r="G4" s="77"/>
      <c r="I4" s="33" t="s">
        <v>30</v>
      </c>
      <c r="J4" s="76">
        <f>G2+1</f>
        <v>39798</v>
      </c>
      <c r="K4" s="77"/>
      <c r="M4" s="33" t="s">
        <v>31</v>
      </c>
      <c r="N4" s="76">
        <f>G2+2</f>
        <v>39799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39800</v>
      </c>
      <c r="C27" s="77"/>
      <c r="E27" s="33" t="s">
        <v>33</v>
      </c>
      <c r="F27" s="76">
        <f>G2+4</f>
        <v>39801</v>
      </c>
      <c r="G27" s="77"/>
      <c r="I27" s="33" t="s">
        <v>34</v>
      </c>
      <c r="J27" s="76">
        <f>G2+5</f>
        <v>39802</v>
      </c>
      <c r="K27" s="77"/>
      <c r="M27" s="33" t="s">
        <v>35</v>
      </c>
      <c r="N27" s="76">
        <f>G2+6</f>
        <v>39803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5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Worksheet'!P7</f>
        <v>39804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39804</v>
      </c>
      <c r="G4" s="77"/>
      <c r="I4" s="33" t="s">
        <v>30</v>
      </c>
      <c r="J4" s="76">
        <f>G2+1</f>
        <v>39805</v>
      </c>
      <c r="K4" s="77"/>
      <c r="M4" s="33" t="s">
        <v>31</v>
      </c>
      <c r="N4" s="76">
        <f>G2+2</f>
        <v>39806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39807</v>
      </c>
      <c r="C27" s="77"/>
      <c r="E27" s="33" t="s">
        <v>33</v>
      </c>
      <c r="F27" s="76">
        <f>G2+4</f>
        <v>39808</v>
      </c>
      <c r="G27" s="77"/>
      <c r="I27" s="33" t="s">
        <v>34</v>
      </c>
      <c r="J27" s="76">
        <f>G2+5</f>
        <v>39809</v>
      </c>
      <c r="K27" s="77"/>
      <c r="M27" s="33" t="s">
        <v>35</v>
      </c>
      <c r="N27" s="76">
        <f>G2+6</f>
        <v>39810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5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Worksheet'!Q7</f>
        <v>39811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39811</v>
      </c>
      <c r="G4" s="77"/>
      <c r="I4" s="33" t="s">
        <v>30</v>
      </c>
      <c r="J4" s="76">
        <f>G2+1</f>
        <v>39812</v>
      </c>
      <c r="K4" s="77"/>
      <c r="M4" s="33" t="s">
        <v>31</v>
      </c>
      <c r="N4" s="76">
        <f>G2+2</f>
        <v>39813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39814</v>
      </c>
      <c r="C27" s="77"/>
      <c r="E27" s="33" t="s">
        <v>33</v>
      </c>
      <c r="F27" s="76">
        <f>G2+4</f>
        <v>39815</v>
      </c>
      <c r="G27" s="77"/>
      <c r="I27" s="33" t="s">
        <v>34</v>
      </c>
      <c r="J27" s="76">
        <f>G2+5</f>
        <v>39816</v>
      </c>
      <c r="K27" s="77"/>
      <c r="M27" s="33" t="s">
        <v>35</v>
      </c>
      <c r="N27" s="76">
        <f>G2+6</f>
        <v>39817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5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710937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Worksheet'!R7</f>
        <v>39818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39818</v>
      </c>
      <c r="G4" s="77"/>
      <c r="I4" s="33" t="s">
        <v>30</v>
      </c>
      <c r="J4" s="76">
        <f>G2+1</f>
        <v>39819</v>
      </c>
      <c r="K4" s="77"/>
      <c r="M4" s="33" t="s">
        <v>31</v>
      </c>
      <c r="N4" s="76">
        <f>G2+2</f>
        <v>39820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39821</v>
      </c>
      <c r="C27" s="77"/>
      <c r="E27" s="33" t="s">
        <v>33</v>
      </c>
      <c r="F27" s="76">
        <f>G2+4</f>
        <v>39822</v>
      </c>
      <c r="G27" s="77"/>
      <c r="I27" s="33" t="s">
        <v>34</v>
      </c>
      <c r="J27" s="76">
        <f>G2+5</f>
        <v>39823</v>
      </c>
      <c r="K27" s="77"/>
      <c r="M27" s="33" t="s">
        <v>35</v>
      </c>
      <c r="N27" s="76">
        <f>G2+6</f>
        <v>39824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48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3" r:id="rId1"/>
  <headerFooter alignWithMargins="0">
    <oddHeader>&amp;C&amp;"Tahoma,Bold"&amp;14Weekly Practicum Report:  Psychological Services Center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51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9.7109375" style="0" customWidth="1"/>
    <col min="2" max="2" width="4.57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8515625" style="0" customWidth="1"/>
    <col min="7" max="7" width="18.7109375" style="0" customWidth="1"/>
    <col min="8" max="8" width="2.7109375" style="0" customWidth="1"/>
    <col min="9" max="9" width="11.28125" style="0" customWidth="1"/>
    <col min="10" max="10" width="5.0039062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57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Worksheet'!S7</f>
        <v>39825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39825</v>
      </c>
      <c r="G4" s="77"/>
      <c r="I4" s="33" t="s">
        <v>30</v>
      </c>
      <c r="J4" s="76">
        <f>G2+1</f>
        <v>39826</v>
      </c>
      <c r="K4" s="77"/>
      <c r="M4" s="33" t="s">
        <v>31</v>
      </c>
      <c r="N4" s="76">
        <f>G2+2</f>
        <v>39827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F6+J6+N6+N29+J29+F29+B29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39828</v>
      </c>
      <c r="C27" s="77"/>
      <c r="E27" s="33" t="s">
        <v>33</v>
      </c>
      <c r="F27" s="76">
        <f>G2+4</f>
        <v>39829</v>
      </c>
      <c r="G27" s="77"/>
      <c r="I27" s="33" t="s">
        <v>34</v>
      </c>
      <c r="J27" s="76">
        <f>G2+5</f>
        <v>39830</v>
      </c>
      <c r="K27" s="77"/>
      <c r="M27" s="33" t="s">
        <v>35</v>
      </c>
      <c r="N27" s="76">
        <f>G2+6</f>
        <v>39831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5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9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3">
        <f>'Full Semester Worksheet'!C7</f>
        <v>39713</v>
      </c>
      <c r="I2" s="42"/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39713</v>
      </c>
      <c r="G4" s="77"/>
      <c r="I4" s="33" t="s">
        <v>30</v>
      </c>
      <c r="J4" s="76">
        <f>G2+1</f>
        <v>39714</v>
      </c>
      <c r="K4" s="77"/>
      <c r="M4" s="33" t="s">
        <v>31</v>
      </c>
      <c r="N4" s="76">
        <f>G2+2</f>
        <v>39715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39716</v>
      </c>
      <c r="C27" s="77"/>
      <c r="E27" s="33" t="s">
        <v>33</v>
      </c>
      <c r="F27" s="76">
        <f>G2+4</f>
        <v>39717</v>
      </c>
      <c r="G27" s="77"/>
      <c r="I27" s="33" t="s">
        <v>34</v>
      </c>
      <c r="J27" s="76">
        <f>G2+5</f>
        <v>39718</v>
      </c>
      <c r="K27" s="77"/>
      <c r="M27" s="33" t="s">
        <v>35</v>
      </c>
      <c r="N27" s="76">
        <f>G2+6</f>
        <v>39719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52" right="0.4" top="0.64" bottom="0.63" header="0.37" footer="0.3"/>
  <pageSetup fitToHeight="1" fitToWidth="1" horizontalDpi="300" verticalDpi="3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51"/>
  <sheetViews>
    <sheetView zoomScalePageLayoutView="0" workbookViewId="0" topLeftCell="A2">
      <selection activeCell="H10" sqref="H10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4">
        <f>'Full Semester Worksheet'!D7</f>
        <v>39720</v>
      </c>
    </row>
    <row r="3" spans="2:7" s="34" customFormat="1" ht="12.75">
      <c r="B3" s="35"/>
      <c r="C3" s="36"/>
      <c r="G3" s="37"/>
    </row>
    <row r="4" spans="1:15" ht="12.75">
      <c r="A4" s="81" t="s">
        <v>15</v>
      </c>
      <c r="B4" s="82"/>
      <c r="C4" s="83"/>
      <c r="E4" s="33" t="s">
        <v>29</v>
      </c>
      <c r="F4" s="76">
        <f>G2</f>
        <v>39720</v>
      </c>
      <c r="G4" s="77"/>
      <c r="I4" s="33" t="s">
        <v>30</v>
      </c>
      <c r="J4" s="76">
        <f>G2+1</f>
        <v>39721</v>
      </c>
      <c r="K4" s="77"/>
      <c r="M4" s="33" t="s">
        <v>31</v>
      </c>
      <c r="N4" s="76">
        <f>G2+2</f>
        <v>39722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39723</v>
      </c>
      <c r="C27" s="77"/>
      <c r="E27" s="33" t="s">
        <v>33</v>
      </c>
      <c r="F27" s="76">
        <f>G2+4</f>
        <v>39724</v>
      </c>
      <c r="G27" s="77"/>
      <c r="I27" s="33" t="s">
        <v>34</v>
      </c>
      <c r="J27" s="76">
        <f>G2+5</f>
        <v>39725</v>
      </c>
      <c r="K27" s="77"/>
      <c r="M27" s="33" t="s">
        <v>35</v>
      </c>
      <c r="N27" s="76">
        <f>G2+6</f>
        <v>39726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21" customHeight="1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27:G27"/>
    <mergeCell ref="A51:G51"/>
    <mergeCell ref="I51:O51"/>
    <mergeCell ref="B27:C27"/>
    <mergeCell ref="F1:L1"/>
    <mergeCell ref="B2:C2"/>
    <mergeCell ref="I50:O50"/>
    <mergeCell ref="A50:G50"/>
    <mergeCell ref="A4:C4"/>
    <mergeCell ref="F4:G4"/>
    <mergeCell ref="J4:K4"/>
    <mergeCell ref="N4:O4"/>
    <mergeCell ref="N27:O27"/>
    <mergeCell ref="J27:K27"/>
  </mergeCells>
  <printOptions/>
  <pageMargins left="0.52" right="0.4" top="0.64" bottom="0.63" header="0.37" footer="0.3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51"/>
  <sheetViews>
    <sheetView zoomScalePageLayoutView="0" workbookViewId="0" topLeftCell="A1">
      <selection activeCell="I8" sqref="I7:I8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Worksheet'!E7</f>
        <v>39727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39727</v>
      </c>
      <c r="G4" s="77"/>
      <c r="I4" s="33" t="s">
        <v>30</v>
      </c>
      <c r="J4" s="76">
        <f>G2+1</f>
        <v>39728</v>
      </c>
      <c r="K4" s="77"/>
      <c r="M4" s="33" t="s">
        <v>31</v>
      </c>
      <c r="N4" s="76">
        <f>G2+2</f>
        <v>39729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39730</v>
      </c>
      <c r="C27" s="77"/>
      <c r="E27" s="33" t="s">
        <v>33</v>
      </c>
      <c r="F27" s="76">
        <f>G2+4</f>
        <v>39731</v>
      </c>
      <c r="G27" s="77"/>
      <c r="I27" s="33" t="s">
        <v>34</v>
      </c>
      <c r="J27" s="76">
        <f>G2+5</f>
        <v>39732</v>
      </c>
      <c r="K27" s="77"/>
      <c r="M27" s="33" t="s">
        <v>35</v>
      </c>
      <c r="N27" s="76">
        <f>G2+6</f>
        <v>39733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5" r:id="rId1"/>
  <headerFooter alignWithMargins="0">
    <oddHeader>&amp;C&amp;"Tahoma,Bold"&amp;14Weekly Practicum Report:  Psychological Services Center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5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Worksheet'!F7</f>
        <v>39734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39734</v>
      </c>
      <c r="G4" s="77"/>
      <c r="I4" s="33" t="s">
        <v>30</v>
      </c>
      <c r="J4" s="76">
        <f>G2+1</f>
        <v>39735</v>
      </c>
      <c r="K4" s="77"/>
      <c r="M4" s="33" t="s">
        <v>31</v>
      </c>
      <c r="N4" s="76">
        <f>G2+2</f>
        <v>39736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39737</v>
      </c>
      <c r="C27" s="77"/>
      <c r="E27" s="33" t="s">
        <v>33</v>
      </c>
      <c r="F27" s="76">
        <f>G2+4</f>
        <v>39738</v>
      </c>
      <c r="G27" s="77"/>
      <c r="I27" s="33" t="s">
        <v>34</v>
      </c>
      <c r="J27" s="76">
        <f>G2+5</f>
        <v>39739</v>
      </c>
      <c r="K27" s="77"/>
      <c r="M27" s="33" t="s">
        <v>35</v>
      </c>
      <c r="N27" s="76">
        <f>G2+6</f>
        <v>39740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63" right="0.4" top="0.64" bottom="0.63" header="0.37" footer="0.3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5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Worksheet'!G7</f>
        <v>39741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39741</v>
      </c>
      <c r="G4" s="77"/>
      <c r="I4" s="33" t="s">
        <v>30</v>
      </c>
      <c r="J4" s="76">
        <f>G2+1</f>
        <v>39742</v>
      </c>
      <c r="K4" s="77"/>
      <c r="M4" s="33" t="s">
        <v>31</v>
      </c>
      <c r="N4" s="76">
        <f>G2+2</f>
        <v>39743</v>
      </c>
      <c r="O4" s="77"/>
    </row>
    <row r="5" spans="1:15" ht="12.75">
      <c r="A5" s="2" t="s">
        <v>23</v>
      </c>
      <c r="B5" s="3" t="s">
        <v>1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39744</v>
      </c>
      <c r="C27" s="77"/>
      <c r="E27" s="33" t="s">
        <v>33</v>
      </c>
      <c r="F27" s="76">
        <f>G2+4</f>
        <v>39745</v>
      </c>
      <c r="G27" s="77"/>
      <c r="I27" s="33" t="s">
        <v>34</v>
      </c>
      <c r="J27" s="76">
        <f>G2+5</f>
        <v>39746</v>
      </c>
      <c r="K27" s="77"/>
      <c r="M27" s="33" t="s">
        <v>35</v>
      </c>
      <c r="N27" s="76">
        <f>G2+6</f>
        <v>39747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63" right="0.4" top="0.64" bottom="0.63" header="0.37" footer="0.3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5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Worksheet'!H7</f>
        <v>39748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39748</v>
      </c>
      <c r="G4" s="77"/>
      <c r="I4" s="33" t="s">
        <v>30</v>
      </c>
      <c r="J4" s="76">
        <f>G2+1</f>
        <v>39749</v>
      </c>
      <c r="K4" s="77"/>
      <c r="M4" s="33" t="s">
        <v>31</v>
      </c>
      <c r="N4" s="76">
        <f>G2+2</f>
        <v>39750</v>
      </c>
      <c r="O4" s="77"/>
    </row>
    <row r="5" spans="1:15" ht="12.75">
      <c r="A5" s="2" t="s">
        <v>23</v>
      </c>
      <c r="B5" s="3" t="s">
        <v>39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39751</v>
      </c>
      <c r="C27" s="77"/>
      <c r="E27" s="33" t="s">
        <v>33</v>
      </c>
      <c r="F27" s="76">
        <f>G2+4</f>
        <v>39752</v>
      </c>
      <c r="G27" s="77"/>
      <c r="I27" s="33" t="s">
        <v>34</v>
      </c>
      <c r="J27" s="76">
        <f>G2+5</f>
        <v>39753</v>
      </c>
      <c r="K27" s="77"/>
      <c r="M27" s="33" t="s">
        <v>35</v>
      </c>
      <c r="N27" s="76">
        <f>G2+6</f>
        <v>39754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5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Worksheet'!I7</f>
        <v>39755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39755</v>
      </c>
      <c r="G4" s="77"/>
      <c r="I4" s="33" t="s">
        <v>30</v>
      </c>
      <c r="J4" s="76">
        <f>G2+1</f>
        <v>39756</v>
      </c>
      <c r="K4" s="77"/>
      <c r="M4" s="33" t="s">
        <v>31</v>
      </c>
      <c r="N4" s="76">
        <f>G2+2</f>
        <v>39757</v>
      </c>
      <c r="O4" s="77"/>
    </row>
    <row r="5" spans="1:15" ht="12.75">
      <c r="A5" s="2" t="s">
        <v>23</v>
      </c>
      <c r="B5" s="3" t="s">
        <v>39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39758</v>
      </c>
      <c r="C27" s="77"/>
      <c r="E27" s="33" t="s">
        <v>33</v>
      </c>
      <c r="F27" s="76">
        <f>G2+4</f>
        <v>39759</v>
      </c>
      <c r="G27" s="77"/>
      <c r="I27" s="33" t="s">
        <v>34</v>
      </c>
      <c r="J27" s="76">
        <f>G2+5</f>
        <v>39760</v>
      </c>
      <c r="K27" s="77"/>
      <c r="M27" s="33" t="s">
        <v>35</v>
      </c>
      <c r="N27" s="76">
        <f>G2+6</f>
        <v>39761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5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1.28125" style="0" customWidth="1"/>
    <col min="2" max="2" width="4.421875" style="0" customWidth="1"/>
    <col min="3" max="3" width="18.7109375" style="0" customWidth="1"/>
    <col min="4" max="4" width="2.7109375" style="0" customWidth="1"/>
    <col min="5" max="5" width="11.28125" style="0" customWidth="1"/>
    <col min="6" max="6" width="4.421875" style="0" customWidth="1"/>
    <col min="7" max="7" width="18.7109375" style="0" customWidth="1"/>
    <col min="8" max="8" width="2.7109375" style="0" customWidth="1"/>
    <col min="9" max="9" width="11.28125" style="0" customWidth="1"/>
    <col min="10" max="10" width="4.421875" style="0" customWidth="1"/>
    <col min="11" max="11" width="18.7109375" style="0" customWidth="1"/>
    <col min="12" max="12" width="2.7109375" style="0" customWidth="1"/>
    <col min="13" max="13" width="11.28125" style="0" customWidth="1"/>
    <col min="14" max="14" width="4.421875" style="0" customWidth="1"/>
    <col min="15" max="15" width="18.7109375" style="0" customWidth="1"/>
  </cols>
  <sheetData>
    <row r="1" spans="6:12" ht="19.5">
      <c r="F1" s="78" t="str">
        <f>'Full Semester Worksheet'!F2:L2</f>
        <v>Type in Practicum Site</v>
      </c>
      <c r="G1" s="78"/>
      <c r="H1" s="78"/>
      <c r="I1" s="78"/>
      <c r="J1" s="78"/>
      <c r="K1" s="78"/>
      <c r="L1" s="78"/>
    </row>
    <row r="2" spans="1:7" ht="12.75">
      <c r="A2" s="9" t="s">
        <v>16</v>
      </c>
      <c r="B2" s="79" t="str">
        <f>'Full Semester Worksheet'!B1:C1</f>
        <v>TypeYour Name</v>
      </c>
      <c r="C2" s="80"/>
      <c r="D2" s="34"/>
      <c r="E2" s="34"/>
      <c r="F2" s="38" t="s">
        <v>25</v>
      </c>
      <c r="G2" s="45">
        <f>'Full Semester Worksheet'!J7</f>
        <v>39762</v>
      </c>
    </row>
    <row r="3" spans="1:15" ht="12.75">
      <c r="A3" s="34"/>
      <c r="B3" s="35"/>
      <c r="C3" s="36"/>
      <c r="D3" s="34"/>
      <c r="E3" s="34"/>
      <c r="F3" s="34"/>
      <c r="G3" s="37"/>
      <c r="H3" s="34"/>
      <c r="I3" s="34"/>
      <c r="J3" s="34"/>
      <c r="K3" s="34"/>
      <c r="L3" s="34"/>
      <c r="M3" s="34"/>
      <c r="N3" s="34"/>
      <c r="O3" s="34"/>
    </row>
    <row r="4" spans="1:15" ht="12.75">
      <c r="A4" s="81" t="s">
        <v>15</v>
      </c>
      <c r="B4" s="82"/>
      <c r="C4" s="83"/>
      <c r="E4" s="33" t="s">
        <v>29</v>
      </c>
      <c r="F4" s="76">
        <f>G2</f>
        <v>39762</v>
      </c>
      <c r="G4" s="77"/>
      <c r="I4" s="33" t="s">
        <v>30</v>
      </c>
      <c r="J4" s="76">
        <f>G2+1</f>
        <v>39763</v>
      </c>
      <c r="K4" s="77"/>
      <c r="M4" s="33" t="s">
        <v>31</v>
      </c>
      <c r="N4" s="76">
        <f>G2+2</f>
        <v>39764</v>
      </c>
      <c r="O4" s="77"/>
    </row>
    <row r="5" spans="1:15" ht="12.75">
      <c r="A5" s="2" t="s">
        <v>23</v>
      </c>
      <c r="B5" s="3" t="s">
        <v>39</v>
      </c>
      <c r="C5" s="1" t="s">
        <v>2</v>
      </c>
      <c r="E5" s="2" t="s">
        <v>0</v>
      </c>
      <c r="F5" s="3" t="s">
        <v>1</v>
      </c>
      <c r="G5" s="1" t="s">
        <v>2</v>
      </c>
      <c r="I5" s="2" t="s">
        <v>0</v>
      </c>
      <c r="J5" s="3" t="s">
        <v>1</v>
      </c>
      <c r="K5" s="1" t="s">
        <v>2</v>
      </c>
      <c r="M5" s="2" t="s">
        <v>0</v>
      </c>
      <c r="N5" s="3" t="s">
        <v>1</v>
      </c>
      <c r="O5" s="1" t="s">
        <v>2</v>
      </c>
    </row>
    <row r="6" spans="1:15" ht="12" customHeight="1">
      <c r="A6" s="3">
        <f>'Full Semester Worksheet'!T8</f>
        <v>0</v>
      </c>
      <c r="B6" s="3">
        <f>F6+J6+N6+B29+F29+J29+N29</f>
        <v>0</v>
      </c>
      <c r="C6" s="3" t="str">
        <f>'Full Semester Worksheet'!A8</f>
        <v>Individual Therapy</v>
      </c>
      <c r="E6" s="46"/>
      <c r="F6" s="47">
        <v>0</v>
      </c>
      <c r="G6" s="3" t="str">
        <f>C6</f>
        <v>Individual Therapy</v>
      </c>
      <c r="I6" s="46"/>
      <c r="J6" s="47">
        <v>0</v>
      </c>
      <c r="K6" s="3" t="str">
        <f>C6</f>
        <v>Individual Therapy</v>
      </c>
      <c r="M6" s="46"/>
      <c r="N6" s="47">
        <v>0</v>
      </c>
      <c r="O6" s="3" t="str">
        <f>C6</f>
        <v>Individual Therapy</v>
      </c>
    </row>
    <row r="7" spans="1:15" ht="12" customHeight="1">
      <c r="A7" s="3">
        <f>'Full Semester Worksheet'!T9</f>
        <v>0</v>
      </c>
      <c r="B7" s="3">
        <f>F7+J7+N7+B30+F30+J30+N30</f>
        <v>0</v>
      </c>
      <c r="C7" s="3" t="str">
        <f>'Full Semester Worksheet'!A9</f>
        <v>Group Therapy</v>
      </c>
      <c r="E7" s="46"/>
      <c r="F7" s="47">
        <v>0</v>
      </c>
      <c r="G7" s="3" t="str">
        <f>C7</f>
        <v>Group Therapy</v>
      </c>
      <c r="I7" s="46"/>
      <c r="J7" s="47">
        <v>0</v>
      </c>
      <c r="K7" s="3" t="str">
        <f>C7</f>
        <v>Group Therapy</v>
      </c>
      <c r="M7" s="46"/>
      <c r="N7" s="47">
        <v>0</v>
      </c>
      <c r="O7" s="3" t="str">
        <f>C7</f>
        <v>Group Therapy</v>
      </c>
    </row>
    <row r="8" spans="1:15" ht="12" customHeight="1">
      <c r="A8" s="3">
        <f>'Full Semester Worksheet'!T10</f>
        <v>0</v>
      </c>
      <c r="B8" s="3">
        <f aca="true" t="shared" si="0" ref="B8:B24">F8+J8+N8+B31+F31+J31+N31</f>
        <v>0</v>
      </c>
      <c r="C8" s="3" t="str">
        <f>'Full Semester Worksheet'!A10</f>
        <v>Family Therapy</v>
      </c>
      <c r="E8" s="46"/>
      <c r="F8" s="47">
        <v>0</v>
      </c>
      <c r="G8" s="3" t="str">
        <f aca="true" t="shared" si="1" ref="G8:G24">C8</f>
        <v>Family Therapy</v>
      </c>
      <c r="I8" s="46"/>
      <c r="J8" s="47">
        <v>0</v>
      </c>
      <c r="K8" s="3" t="str">
        <f aca="true" t="shared" si="2" ref="K8:K24">C8</f>
        <v>Family Therapy</v>
      </c>
      <c r="M8" s="46"/>
      <c r="N8" s="47">
        <v>0</v>
      </c>
      <c r="O8" s="3" t="str">
        <f aca="true" t="shared" si="3" ref="O8:O24">C8</f>
        <v>Family Therapy</v>
      </c>
    </row>
    <row r="9" spans="1:15" ht="12" customHeight="1">
      <c r="A9" s="3">
        <f>'Full Semester Worksheet'!T11</f>
        <v>0</v>
      </c>
      <c r="B9" s="3">
        <f t="shared" si="0"/>
        <v>0</v>
      </c>
      <c r="C9" s="3" t="str">
        <f>'Full Semester Worksheet'!A11</f>
        <v>Couples Therapy</v>
      </c>
      <c r="E9" s="46"/>
      <c r="F9" s="47">
        <v>0</v>
      </c>
      <c r="G9" s="3" t="str">
        <f t="shared" si="1"/>
        <v>Couples Therapy</v>
      </c>
      <c r="I9" s="46"/>
      <c r="J9" s="47">
        <v>0</v>
      </c>
      <c r="K9" s="3" t="str">
        <f t="shared" si="2"/>
        <v>Couples Therapy</v>
      </c>
      <c r="M9" s="46"/>
      <c r="N9" s="47">
        <v>0</v>
      </c>
      <c r="O9" s="3" t="str">
        <f t="shared" si="3"/>
        <v>Couples Therapy</v>
      </c>
    </row>
    <row r="10" spans="1:15" ht="12" customHeight="1">
      <c r="A10" s="3">
        <f>'Full Semester Worksheet'!T12</f>
        <v>0</v>
      </c>
      <c r="B10" s="3">
        <f t="shared" si="0"/>
        <v>0</v>
      </c>
      <c r="C10" s="3" t="str">
        <f>'Full Semester Worksheet'!A12</f>
        <v>Child Therapy</v>
      </c>
      <c r="E10" s="46"/>
      <c r="F10" s="47">
        <v>0</v>
      </c>
      <c r="G10" s="3" t="str">
        <f t="shared" si="1"/>
        <v>Child Therapy</v>
      </c>
      <c r="I10" s="46"/>
      <c r="J10" s="47">
        <v>0</v>
      </c>
      <c r="K10" s="3" t="str">
        <f t="shared" si="2"/>
        <v>Child Therapy</v>
      </c>
      <c r="M10" s="46"/>
      <c r="N10" s="47">
        <v>0</v>
      </c>
      <c r="O10" s="3" t="str">
        <f t="shared" si="3"/>
        <v>Child Therapy</v>
      </c>
    </row>
    <row r="11" spans="1:15" ht="12" customHeight="1">
      <c r="A11" s="3">
        <f>'Full Semester Worksheet'!T13</f>
        <v>0</v>
      </c>
      <c r="B11" s="3">
        <f t="shared" si="0"/>
        <v>0</v>
      </c>
      <c r="C11" s="3" t="str">
        <f>'Full Semester Worksheet'!A13</f>
        <v>Screenings</v>
      </c>
      <c r="E11" s="46"/>
      <c r="F11" s="47">
        <v>0</v>
      </c>
      <c r="G11" s="3" t="str">
        <f t="shared" si="1"/>
        <v>Screenings</v>
      </c>
      <c r="I11" s="46"/>
      <c r="J11" s="47">
        <v>0</v>
      </c>
      <c r="K11" s="3" t="str">
        <f t="shared" si="2"/>
        <v>Screenings</v>
      </c>
      <c r="M11" s="46"/>
      <c r="N11" s="47">
        <v>0</v>
      </c>
      <c r="O11" s="3" t="str">
        <f t="shared" si="3"/>
        <v>Screenings</v>
      </c>
    </row>
    <row r="12" spans="1:15" ht="12" customHeight="1">
      <c r="A12" s="3">
        <f>'Full Semester Worksheet'!T14</f>
        <v>0</v>
      </c>
      <c r="B12" s="3">
        <f t="shared" si="0"/>
        <v>0</v>
      </c>
      <c r="C12" s="3" t="str">
        <f>'Full Semester Worksheet'!A14</f>
        <v>Intake Interviews</v>
      </c>
      <c r="E12" s="46"/>
      <c r="F12" s="47">
        <v>0</v>
      </c>
      <c r="G12" s="3" t="str">
        <f t="shared" si="1"/>
        <v>Intake Interviews</v>
      </c>
      <c r="I12" s="46"/>
      <c r="J12" s="47">
        <v>0</v>
      </c>
      <c r="K12" s="3" t="str">
        <f t="shared" si="2"/>
        <v>Intake Interviews</v>
      </c>
      <c r="M12" s="46"/>
      <c r="N12" s="47">
        <v>0</v>
      </c>
      <c r="O12" s="3" t="str">
        <f t="shared" si="3"/>
        <v>Intake Interviews</v>
      </c>
    </row>
    <row r="13" spans="1:15" ht="12" customHeight="1">
      <c r="A13" s="3">
        <f>'Full Semester Worksheet'!T15</f>
        <v>0</v>
      </c>
      <c r="B13" s="3">
        <f t="shared" si="0"/>
        <v>0</v>
      </c>
      <c r="C13" s="3" t="str">
        <f>'Full Semester Worksheet'!A15</f>
        <v>Assessments</v>
      </c>
      <c r="E13" s="46"/>
      <c r="F13" s="47">
        <v>0</v>
      </c>
      <c r="G13" s="3" t="str">
        <f t="shared" si="1"/>
        <v>Assessments</v>
      </c>
      <c r="I13" s="46"/>
      <c r="J13" s="47">
        <v>0</v>
      </c>
      <c r="K13" s="3" t="str">
        <f t="shared" si="2"/>
        <v>Assessments</v>
      </c>
      <c r="M13" s="46"/>
      <c r="N13" s="47">
        <v>0</v>
      </c>
      <c r="O13" s="3" t="str">
        <f t="shared" si="3"/>
        <v>Assessments</v>
      </c>
    </row>
    <row r="14" spans="1:15" ht="12" customHeight="1">
      <c r="A14" s="3">
        <f>'Full Semester Worksheet'!T16</f>
        <v>0</v>
      </c>
      <c r="B14" s="3">
        <f t="shared" si="0"/>
        <v>0</v>
      </c>
      <c r="C14" s="3" t="str">
        <f>'Full Semester Worksheet'!A16</f>
        <v>Staff Meetings</v>
      </c>
      <c r="E14" s="46"/>
      <c r="F14" s="47">
        <v>0</v>
      </c>
      <c r="G14" s="3" t="str">
        <f t="shared" si="1"/>
        <v>Staff Meetings</v>
      </c>
      <c r="I14" s="46"/>
      <c r="J14" s="47">
        <v>0</v>
      </c>
      <c r="K14" s="3" t="str">
        <f t="shared" si="2"/>
        <v>Staff Meetings</v>
      </c>
      <c r="M14" s="46"/>
      <c r="N14" s="47">
        <v>0</v>
      </c>
      <c r="O14" s="3" t="str">
        <f t="shared" si="3"/>
        <v>Staff Meetings</v>
      </c>
    </row>
    <row r="15" spans="1:15" ht="12" customHeight="1">
      <c r="A15" s="3">
        <f>'Full Semester Worksheet'!T17</f>
        <v>0</v>
      </c>
      <c r="B15" s="3">
        <f t="shared" si="0"/>
        <v>0</v>
      </c>
      <c r="C15" s="3" t="str">
        <f>'Full Semester Worksheet'!A17</f>
        <v>Individual Supervision</v>
      </c>
      <c r="E15" s="46"/>
      <c r="F15" s="47">
        <v>0</v>
      </c>
      <c r="G15" s="3" t="str">
        <f t="shared" si="1"/>
        <v>Individual Supervision</v>
      </c>
      <c r="I15" s="46"/>
      <c r="J15" s="47">
        <v>0</v>
      </c>
      <c r="K15" s="3" t="str">
        <f t="shared" si="2"/>
        <v>Individual Supervision</v>
      </c>
      <c r="M15" s="46"/>
      <c r="N15" s="47">
        <v>0</v>
      </c>
      <c r="O15" s="3" t="str">
        <f t="shared" si="3"/>
        <v>Individual Supervision</v>
      </c>
    </row>
    <row r="16" spans="1:15" ht="12" customHeight="1">
      <c r="A16" s="3">
        <f>'Full Semester Worksheet'!T18</f>
        <v>0</v>
      </c>
      <c r="B16" s="3">
        <f t="shared" si="0"/>
        <v>0</v>
      </c>
      <c r="C16" s="3" t="str">
        <f>'Full Semester Worksheet'!A18</f>
        <v>Group Supervision</v>
      </c>
      <c r="E16" s="46"/>
      <c r="F16" s="47">
        <v>0</v>
      </c>
      <c r="G16" s="3" t="str">
        <f t="shared" si="1"/>
        <v>Group Supervision</v>
      </c>
      <c r="I16" s="46"/>
      <c r="J16" s="47">
        <v>0</v>
      </c>
      <c r="K16" s="3" t="str">
        <f t="shared" si="2"/>
        <v>Group Supervision</v>
      </c>
      <c r="M16" s="46"/>
      <c r="N16" s="47">
        <v>0</v>
      </c>
      <c r="O16" s="3" t="str">
        <f t="shared" si="3"/>
        <v>Group Supervision</v>
      </c>
    </row>
    <row r="17" spans="1:15" ht="12" customHeight="1">
      <c r="A17" s="3">
        <f>'Full Semester Worksheet'!T19</f>
        <v>0</v>
      </c>
      <c r="B17" s="3">
        <f t="shared" si="0"/>
        <v>0</v>
      </c>
      <c r="C17" s="3" t="str">
        <f>'Full Semester Worksheet'!A19</f>
        <v>Case Note/Report Writing</v>
      </c>
      <c r="E17" s="46"/>
      <c r="F17" s="47">
        <v>0</v>
      </c>
      <c r="G17" s="3" t="str">
        <f t="shared" si="1"/>
        <v>Case Note/Report Writing</v>
      </c>
      <c r="I17" s="46"/>
      <c r="J17" s="47">
        <v>0</v>
      </c>
      <c r="K17" s="3" t="str">
        <f t="shared" si="2"/>
        <v>Case Note/Report Writing</v>
      </c>
      <c r="M17" s="46"/>
      <c r="N17" s="47">
        <v>0</v>
      </c>
      <c r="O17" s="3" t="str">
        <f t="shared" si="3"/>
        <v>Case Note/Report Writing</v>
      </c>
    </row>
    <row r="18" spans="1:15" ht="12" customHeight="1">
      <c r="A18" s="3">
        <f>'Full Semester Worksheet'!T20</f>
        <v>0</v>
      </c>
      <c r="B18" s="3">
        <f t="shared" si="0"/>
        <v>0</v>
      </c>
      <c r="C18" s="3" t="str">
        <f>'Full Semester Worksheet'!A20</f>
        <v>Preparation for Clients</v>
      </c>
      <c r="E18" s="46"/>
      <c r="F18" s="47">
        <v>0</v>
      </c>
      <c r="G18" s="3" t="str">
        <f t="shared" si="1"/>
        <v>Preparation for Clients</v>
      </c>
      <c r="I18" s="46"/>
      <c r="J18" s="47">
        <v>0</v>
      </c>
      <c r="K18" s="3" t="str">
        <f t="shared" si="2"/>
        <v>Preparation for Clients</v>
      </c>
      <c r="M18" s="46"/>
      <c r="N18" s="47">
        <v>0</v>
      </c>
      <c r="O18" s="3" t="str">
        <f t="shared" si="3"/>
        <v>Preparation for Clients</v>
      </c>
    </row>
    <row r="19" spans="1:15" ht="12" customHeight="1">
      <c r="A19" s="3">
        <f>'Full Semester Worksheet'!T21</f>
        <v>0</v>
      </c>
      <c r="B19" s="3">
        <f t="shared" si="0"/>
        <v>0</v>
      </c>
      <c r="C19" s="3" t="str">
        <f>'Full Semester Worksheet'!A21</f>
        <v>Peer Consultation</v>
      </c>
      <c r="E19" s="46"/>
      <c r="F19" s="47">
        <v>0</v>
      </c>
      <c r="G19" s="3" t="str">
        <f t="shared" si="1"/>
        <v>Peer Consultation</v>
      </c>
      <c r="I19" s="46"/>
      <c r="J19" s="47">
        <v>0</v>
      </c>
      <c r="K19" s="3" t="str">
        <f t="shared" si="2"/>
        <v>Peer Consultation</v>
      </c>
      <c r="M19" s="46"/>
      <c r="N19" s="47">
        <v>0</v>
      </c>
      <c r="O19" s="3" t="str">
        <f t="shared" si="3"/>
        <v>Peer Consultation</v>
      </c>
    </row>
    <row r="20" spans="1:15" ht="12" customHeight="1">
      <c r="A20" s="3">
        <f>'Full Semester Worksheet'!T22</f>
        <v>0</v>
      </c>
      <c r="B20" s="3">
        <f t="shared" si="0"/>
        <v>0</v>
      </c>
      <c r="C20" s="3" t="str">
        <f>'Full Semester Worksheet'!A22</f>
        <v>Continuing Education</v>
      </c>
      <c r="E20" s="46"/>
      <c r="F20" s="47">
        <v>0</v>
      </c>
      <c r="G20" s="3" t="str">
        <f t="shared" si="1"/>
        <v>Continuing Education</v>
      </c>
      <c r="I20" s="46"/>
      <c r="J20" s="47">
        <v>0</v>
      </c>
      <c r="K20" s="3" t="str">
        <f t="shared" si="2"/>
        <v>Continuing Education</v>
      </c>
      <c r="M20" s="46"/>
      <c r="N20" s="47">
        <v>0</v>
      </c>
      <c r="O20" s="3" t="str">
        <f t="shared" si="3"/>
        <v>Continuing Education</v>
      </c>
    </row>
    <row r="21" spans="1:15" ht="12" customHeight="1">
      <c r="A21" s="3">
        <f>'Full Semester Worksheet'!T23</f>
        <v>0</v>
      </c>
      <c r="B21" s="3">
        <f t="shared" si="0"/>
        <v>0</v>
      </c>
      <c r="C21" s="3" t="str">
        <f>'Full Semester Worksheet'!A23</f>
        <v>Other Office Hours</v>
      </c>
      <c r="E21" s="46"/>
      <c r="F21" s="47">
        <v>0</v>
      </c>
      <c r="G21" s="3" t="str">
        <f t="shared" si="1"/>
        <v>Other Office Hours</v>
      </c>
      <c r="I21" s="46"/>
      <c r="J21" s="47">
        <v>0</v>
      </c>
      <c r="K21" s="3" t="str">
        <f t="shared" si="2"/>
        <v>Other Office Hours</v>
      </c>
      <c r="M21" s="46"/>
      <c r="N21" s="47">
        <v>0</v>
      </c>
      <c r="O21" s="3" t="str">
        <f t="shared" si="3"/>
        <v>Other Office Hours</v>
      </c>
    </row>
    <row r="22" spans="1:15" ht="12" customHeight="1">
      <c r="A22" s="3">
        <f>'Full Semester Worksheet'!T24</f>
        <v>0</v>
      </c>
      <c r="B22" s="3">
        <f t="shared" si="0"/>
        <v>0</v>
      </c>
      <c r="C22" s="3" t="str">
        <f>'Full Semester Worksheet'!A24</f>
        <v>Other</v>
      </c>
      <c r="E22" s="46"/>
      <c r="F22" s="47">
        <v>0</v>
      </c>
      <c r="G22" s="3" t="str">
        <f t="shared" si="1"/>
        <v>Other</v>
      </c>
      <c r="I22" s="46"/>
      <c r="J22" s="47">
        <v>0</v>
      </c>
      <c r="K22" s="3" t="str">
        <f t="shared" si="2"/>
        <v>Other</v>
      </c>
      <c r="M22" s="46"/>
      <c r="N22" s="47">
        <v>0</v>
      </c>
      <c r="O22" s="3" t="str">
        <f t="shared" si="3"/>
        <v>Other</v>
      </c>
    </row>
    <row r="23" spans="1:15" ht="12" customHeight="1">
      <c r="A23" s="3">
        <f>'Full Semester Worksheet'!T25</f>
        <v>0</v>
      </c>
      <c r="B23" s="3">
        <f t="shared" si="0"/>
        <v>0</v>
      </c>
      <c r="C23" s="3" t="str">
        <f>'Full Semester Worksheet'!A25</f>
        <v>Other </v>
      </c>
      <c r="E23" s="46"/>
      <c r="F23" s="47">
        <v>0</v>
      </c>
      <c r="G23" s="3" t="str">
        <f t="shared" si="1"/>
        <v>Other </v>
      </c>
      <c r="I23" s="46"/>
      <c r="J23" s="47">
        <v>0</v>
      </c>
      <c r="K23" s="3" t="str">
        <f t="shared" si="2"/>
        <v>Other </v>
      </c>
      <c r="M23" s="46"/>
      <c r="N23" s="47">
        <v>0</v>
      </c>
      <c r="O23" s="3" t="str">
        <f t="shared" si="3"/>
        <v>Other </v>
      </c>
    </row>
    <row r="24" spans="1:15" ht="12" customHeight="1">
      <c r="A24" s="3">
        <f>'Full Semester Worksheet'!T26</f>
        <v>0</v>
      </c>
      <c r="B24" s="3">
        <f t="shared" si="0"/>
        <v>0</v>
      </c>
      <c r="C24" s="3" t="str">
        <f>'Full Semester Worksheet'!A26</f>
        <v>Other </v>
      </c>
      <c r="E24" s="46"/>
      <c r="F24" s="47">
        <v>0</v>
      </c>
      <c r="G24" s="3" t="str">
        <f t="shared" si="1"/>
        <v>Other </v>
      </c>
      <c r="I24" s="46"/>
      <c r="J24" s="47">
        <v>0</v>
      </c>
      <c r="K24" s="3" t="str">
        <f t="shared" si="2"/>
        <v>Other </v>
      </c>
      <c r="M24" s="46"/>
      <c r="N24" s="47">
        <v>0</v>
      </c>
      <c r="O24" s="3" t="str">
        <f t="shared" si="3"/>
        <v>Other </v>
      </c>
    </row>
    <row r="25" spans="1:15" ht="12" customHeight="1">
      <c r="A25" s="6">
        <f>SUM(A6:A24)</f>
        <v>0</v>
      </c>
      <c r="B25" s="7">
        <f>SUM(B6:B24)</f>
        <v>0</v>
      </c>
      <c r="C25" s="4"/>
      <c r="E25" s="6" t="s">
        <v>14</v>
      </c>
      <c r="F25" s="3">
        <f>SUM(F6:F24)</f>
        <v>0</v>
      </c>
      <c r="G25" s="4"/>
      <c r="I25" s="6" t="s">
        <v>14</v>
      </c>
      <c r="J25" s="3">
        <f>SUM(J6:J24)</f>
        <v>0</v>
      </c>
      <c r="K25" s="4"/>
      <c r="M25" s="6" t="s">
        <v>14</v>
      </c>
      <c r="N25" s="7">
        <f>SUM(N6:N24)</f>
        <v>0</v>
      </c>
      <c r="O25" s="5"/>
    </row>
    <row r="26" ht="5.25" customHeight="1"/>
    <row r="27" spans="1:15" ht="12.75">
      <c r="A27" s="33" t="s">
        <v>32</v>
      </c>
      <c r="B27" s="76">
        <f>G2+3</f>
        <v>39765</v>
      </c>
      <c r="C27" s="77"/>
      <c r="E27" s="33" t="s">
        <v>33</v>
      </c>
      <c r="F27" s="76">
        <f>G2+4</f>
        <v>39766</v>
      </c>
      <c r="G27" s="77"/>
      <c r="I27" s="33" t="s">
        <v>34</v>
      </c>
      <c r="J27" s="76">
        <f>G2+5</f>
        <v>39767</v>
      </c>
      <c r="K27" s="77"/>
      <c r="M27" s="33" t="s">
        <v>35</v>
      </c>
      <c r="N27" s="76">
        <f>G2+6</f>
        <v>39768</v>
      </c>
      <c r="O27" s="77"/>
    </row>
    <row r="28" spans="1:15" ht="11.25" customHeight="1">
      <c r="A28" s="2" t="s">
        <v>0</v>
      </c>
      <c r="B28" s="3" t="s">
        <v>1</v>
      </c>
      <c r="C28" s="1" t="s">
        <v>2</v>
      </c>
      <c r="E28" s="2" t="s">
        <v>0</v>
      </c>
      <c r="F28" s="3" t="s">
        <v>1</v>
      </c>
      <c r="G28" s="1" t="s">
        <v>2</v>
      </c>
      <c r="I28" s="2" t="s">
        <v>0</v>
      </c>
      <c r="J28" s="3" t="s">
        <v>1</v>
      </c>
      <c r="K28" s="1" t="s">
        <v>2</v>
      </c>
      <c r="M28" s="2" t="s">
        <v>0</v>
      </c>
      <c r="N28" s="3" t="s">
        <v>1</v>
      </c>
      <c r="O28" s="1" t="s">
        <v>2</v>
      </c>
    </row>
    <row r="29" spans="1:15" ht="12" customHeight="1">
      <c r="A29" s="46"/>
      <c r="B29" s="47">
        <v>0</v>
      </c>
      <c r="C29" s="3" t="str">
        <f>C6</f>
        <v>Individual Therapy</v>
      </c>
      <c r="E29" s="46"/>
      <c r="F29" s="47">
        <v>0</v>
      </c>
      <c r="G29" s="3" t="str">
        <f>C6</f>
        <v>Individual Therapy</v>
      </c>
      <c r="I29" s="46"/>
      <c r="J29" s="47">
        <v>0</v>
      </c>
      <c r="K29" s="3" t="str">
        <f>C6</f>
        <v>Individual Therapy</v>
      </c>
      <c r="M29" s="46"/>
      <c r="N29" s="47">
        <v>0</v>
      </c>
      <c r="O29" s="3" t="str">
        <f>C6</f>
        <v>Individual Therapy</v>
      </c>
    </row>
    <row r="30" spans="1:15" ht="12" customHeight="1">
      <c r="A30" s="46"/>
      <c r="B30" s="47">
        <v>0</v>
      </c>
      <c r="C30" s="3" t="str">
        <f>C7</f>
        <v>Group Therapy</v>
      </c>
      <c r="E30" s="46"/>
      <c r="F30" s="47">
        <v>0</v>
      </c>
      <c r="G30" s="3" t="str">
        <f>C7</f>
        <v>Group Therapy</v>
      </c>
      <c r="I30" s="46"/>
      <c r="J30" s="47">
        <v>0</v>
      </c>
      <c r="K30" s="3" t="str">
        <f>C7</f>
        <v>Group Therapy</v>
      </c>
      <c r="M30" s="46"/>
      <c r="N30" s="47">
        <v>0</v>
      </c>
      <c r="O30" s="3" t="str">
        <f>C7</f>
        <v>Group Therapy</v>
      </c>
    </row>
    <row r="31" spans="1:15" ht="12" customHeight="1">
      <c r="A31" s="46"/>
      <c r="B31" s="47">
        <v>0</v>
      </c>
      <c r="C31" s="3" t="str">
        <f aca="true" t="shared" si="4" ref="C31:C47">C8</f>
        <v>Family Therapy</v>
      </c>
      <c r="E31" s="46"/>
      <c r="F31" s="47">
        <v>0</v>
      </c>
      <c r="G31" s="3" t="str">
        <f aca="true" t="shared" si="5" ref="G31:G47">C8</f>
        <v>Family Therapy</v>
      </c>
      <c r="I31" s="46"/>
      <c r="J31" s="47">
        <v>0</v>
      </c>
      <c r="K31" s="3" t="str">
        <f aca="true" t="shared" si="6" ref="K31:K47">C8</f>
        <v>Family Therapy</v>
      </c>
      <c r="M31" s="46"/>
      <c r="N31" s="47">
        <v>0</v>
      </c>
      <c r="O31" s="3" t="str">
        <f aca="true" t="shared" si="7" ref="O31:O47">C8</f>
        <v>Family Therapy</v>
      </c>
    </row>
    <row r="32" spans="1:15" ht="12" customHeight="1">
      <c r="A32" s="46"/>
      <c r="B32" s="47">
        <v>0</v>
      </c>
      <c r="C32" s="3" t="str">
        <f t="shared" si="4"/>
        <v>Couples Therapy</v>
      </c>
      <c r="E32" s="46"/>
      <c r="F32" s="47">
        <v>0</v>
      </c>
      <c r="G32" s="3" t="str">
        <f t="shared" si="5"/>
        <v>Couples Therapy</v>
      </c>
      <c r="I32" s="46"/>
      <c r="J32" s="47">
        <v>0</v>
      </c>
      <c r="K32" s="3" t="str">
        <f t="shared" si="6"/>
        <v>Couples Therapy</v>
      </c>
      <c r="M32" s="46"/>
      <c r="N32" s="47">
        <v>0</v>
      </c>
      <c r="O32" s="3" t="str">
        <f t="shared" si="7"/>
        <v>Couples Therapy</v>
      </c>
    </row>
    <row r="33" spans="1:15" ht="12" customHeight="1">
      <c r="A33" s="46"/>
      <c r="B33" s="47">
        <v>0</v>
      </c>
      <c r="C33" s="3" t="str">
        <f t="shared" si="4"/>
        <v>Child Therapy</v>
      </c>
      <c r="E33" s="46"/>
      <c r="F33" s="47">
        <v>0</v>
      </c>
      <c r="G33" s="3" t="str">
        <f t="shared" si="5"/>
        <v>Child Therapy</v>
      </c>
      <c r="I33" s="46"/>
      <c r="J33" s="47">
        <v>0</v>
      </c>
      <c r="K33" s="3" t="str">
        <f t="shared" si="6"/>
        <v>Child Therapy</v>
      </c>
      <c r="M33" s="46"/>
      <c r="N33" s="47">
        <v>0</v>
      </c>
      <c r="O33" s="3" t="str">
        <f t="shared" si="7"/>
        <v>Child Therapy</v>
      </c>
    </row>
    <row r="34" spans="1:15" ht="12" customHeight="1">
      <c r="A34" s="46"/>
      <c r="B34" s="47">
        <v>0</v>
      </c>
      <c r="C34" s="3" t="str">
        <f t="shared" si="4"/>
        <v>Screenings</v>
      </c>
      <c r="E34" s="46"/>
      <c r="F34" s="47">
        <v>0</v>
      </c>
      <c r="G34" s="3" t="str">
        <f t="shared" si="5"/>
        <v>Screenings</v>
      </c>
      <c r="I34" s="46"/>
      <c r="J34" s="47">
        <v>0</v>
      </c>
      <c r="K34" s="3" t="str">
        <f t="shared" si="6"/>
        <v>Screenings</v>
      </c>
      <c r="M34" s="46"/>
      <c r="N34" s="47">
        <v>0</v>
      </c>
      <c r="O34" s="3" t="str">
        <f t="shared" si="7"/>
        <v>Screenings</v>
      </c>
    </row>
    <row r="35" spans="1:15" ht="12" customHeight="1">
      <c r="A35" s="46"/>
      <c r="B35" s="47">
        <v>0</v>
      </c>
      <c r="C35" s="3" t="str">
        <f t="shared" si="4"/>
        <v>Intake Interviews</v>
      </c>
      <c r="E35" s="46"/>
      <c r="F35" s="47">
        <v>0</v>
      </c>
      <c r="G35" s="3" t="str">
        <f t="shared" si="5"/>
        <v>Intake Interviews</v>
      </c>
      <c r="I35" s="46"/>
      <c r="J35" s="47">
        <v>0</v>
      </c>
      <c r="K35" s="3" t="str">
        <f t="shared" si="6"/>
        <v>Intake Interviews</v>
      </c>
      <c r="M35" s="46"/>
      <c r="N35" s="47">
        <v>0</v>
      </c>
      <c r="O35" s="3" t="str">
        <f t="shared" si="7"/>
        <v>Intake Interviews</v>
      </c>
    </row>
    <row r="36" spans="1:15" ht="12" customHeight="1">
      <c r="A36" s="46"/>
      <c r="B36" s="47">
        <v>0</v>
      </c>
      <c r="C36" s="3" t="str">
        <f t="shared" si="4"/>
        <v>Assessments</v>
      </c>
      <c r="E36" s="46"/>
      <c r="F36" s="47">
        <v>0</v>
      </c>
      <c r="G36" s="3" t="str">
        <f t="shared" si="5"/>
        <v>Assessments</v>
      </c>
      <c r="I36" s="46"/>
      <c r="J36" s="47">
        <v>0</v>
      </c>
      <c r="K36" s="3" t="str">
        <f t="shared" si="6"/>
        <v>Assessments</v>
      </c>
      <c r="M36" s="46"/>
      <c r="N36" s="47">
        <v>0</v>
      </c>
      <c r="O36" s="3" t="str">
        <f t="shared" si="7"/>
        <v>Assessments</v>
      </c>
    </row>
    <row r="37" spans="1:15" ht="12" customHeight="1">
      <c r="A37" s="46"/>
      <c r="B37" s="47">
        <v>0</v>
      </c>
      <c r="C37" s="3" t="str">
        <f t="shared" si="4"/>
        <v>Staff Meetings</v>
      </c>
      <c r="E37" s="46"/>
      <c r="F37" s="47">
        <v>0</v>
      </c>
      <c r="G37" s="3" t="str">
        <f t="shared" si="5"/>
        <v>Staff Meetings</v>
      </c>
      <c r="I37" s="46"/>
      <c r="J37" s="47">
        <v>0</v>
      </c>
      <c r="K37" s="3" t="str">
        <f t="shared" si="6"/>
        <v>Staff Meetings</v>
      </c>
      <c r="M37" s="46"/>
      <c r="N37" s="47">
        <v>0</v>
      </c>
      <c r="O37" s="3" t="str">
        <f t="shared" si="7"/>
        <v>Staff Meetings</v>
      </c>
    </row>
    <row r="38" spans="1:15" ht="12" customHeight="1">
      <c r="A38" s="46"/>
      <c r="B38" s="47">
        <v>0</v>
      </c>
      <c r="C38" s="3" t="str">
        <f t="shared" si="4"/>
        <v>Individual Supervision</v>
      </c>
      <c r="E38" s="46"/>
      <c r="F38" s="47">
        <v>0</v>
      </c>
      <c r="G38" s="3" t="str">
        <f t="shared" si="5"/>
        <v>Individual Supervision</v>
      </c>
      <c r="I38" s="46"/>
      <c r="J38" s="47">
        <v>0</v>
      </c>
      <c r="K38" s="3" t="str">
        <f t="shared" si="6"/>
        <v>Individual Supervision</v>
      </c>
      <c r="M38" s="46"/>
      <c r="N38" s="47">
        <v>0</v>
      </c>
      <c r="O38" s="3" t="str">
        <f t="shared" si="7"/>
        <v>Individual Supervision</v>
      </c>
    </row>
    <row r="39" spans="1:15" ht="12" customHeight="1">
      <c r="A39" s="46"/>
      <c r="B39" s="47">
        <v>0</v>
      </c>
      <c r="C39" s="3" t="str">
        <f t="shared" si="4"/>
        <v>Group Supervision</v>
      </c>
      <c r="E39" s="46"/>
      <c r="F39" s="47">
        <v>0</v>
      </c>
      <c r="G39" s="3" t="str">
        <f t="shared" si="5"/>
        <v>Group Supervision</v>
      </c>
      <c r="I39" s="46"/>
      <c r="J39" s="47">
        <v>0</v>
      </c>
      <c r="K39" s="3" t="str">
        <f t="shared" si="6"/>
        <v>Group Supervision</v>
      </c>
      <c r="M39" s="46"/>
      <c r="N39" s="47">
        <v>0</v>
      </c>
      <c r="O39" s="3" t="str">
        <f t="shared" si="7"/>
        <v>Group Supervision</v>
      </c>
    </row>
    <row r="40" spans="1:15" ht="12" customHeight="1">
      <c r="A40" s="46"/>
      <c r="B40" s="47">
        <v>0</v>
      </c>
      <c r="C40" s="3" t="str">
        <f t="shared" si="4"/>
        <v>Case Note/Report Writing</v>
      </c>
      <c r="E40" s="46"/>
      <c r="F40" s="47">
        <v>0</v>
      </c>
      <c r="G40" s="3" t="str">
        <f t="shared" si="5"/>
        <v>Case Note/Report Writing</v>
      </c>
      <c r="I40" s="46"/>
      <c r="J40" s="47">
        <v>0</v>
      </c>
      <c r="K40" s="3" t="str">
        <f t="shared" si="6"/>
        <v>Case Note/Report Writing</v>
      </c>
      <c r="M40" s="46"/>
      <c r="N40" s="47">
        <v>0</v>
      </c>
      <c r="O40" s="3" t="str">
        <f t="shared" si="7"/>
        <v>Case Note/Report Writing</v>
      </c>
    </row>
    <row r="41" spans="1:15" ht="12" customHeight="1">
      <c r="A41" s="46"/>
      <c r="B41" s="47">
        <v>0</v>
      </c>
      <c r="C41" s="3" t="str">
        <f t="shared" si="4"/>
        <v>Preparation for Clients</v>
      </c>
      <c r="E41" s="46"/>
      <c r="F41" s="47">
        <v>0</v>
      </c>
      <c r="G41" s="3" t="str">
        <f t="shared" si="5"/>
        <v>Preparation for Clients</v>
      </c>
      <c r="I41" s="46"/>
      <c r="J41" s="47">
        <v>0</v>
      </c>
      <c r="K41" s="3" t="str">
        <f t="shared" si="6"/>
        <v>Preparation for Clients</v>
      </c>
      <c r="M41" s="46"/>
      <c r="N41" s="47">
        <v>0</v>
      </c>
      <c r="O41" s="3" t="str">
        <f t="shared" si="7"/>
        <v>Preparation for Clients</v>
      </c>
    </row>
    <row r="42" spans="1:15" ht="12" customHeight="1">
      <c r="A42" s="46"/>
      <c r="B42" s="47">
        <v>0</v>
      </c>
      <c r="C42" s="3" t="str">
        <f t="shared" si="4"/>
        <v>Peer Consultation</v>
      </c>
      <c r="E42" s="46"/>
      <c r="F42" s="47">
        <v>0</v>
      </c>
      <c r="G42" s="3" t="str">
        <f t="shared" si="5"/>
        <v>Peer Consultation</v>
      </c>
      <c r="I42" s="46"/>
      <c r="J42" s="47">
        <v>0</v>
      </c>
      <c r="K42" s="3" t="str">
        <f t="shared" si="6"/>
        <v>Peer Consultation</v>
      </c>
      <c r="M42" s="46"/>
      <c r="N42" s="47">
        <v>0</v>
      </c>
      <c r="O42" s="3" t="str">
        <f t="shared" si="7"/>
        <v>Peer Consultation</v>
      </c>
    </row>
    <row r="43" spans="1:15" ht="12" customHeight="1">
      <c r="A43" s="46"/>
      <c r="B43" s="47">
        <v>0</v>
      </c>
      <c r="C43" s="3" t="str">
        <f t="shared" si="4"/>
        <v>Continuing Education</v>
      </c>
      <c r="E43" s="46"/>
      <c r="F43" s="47">
        <v>0</v>
      </c>
      <c r="G43" s="3" t="str">
        <f t="shared" si="5"/>
        <v>Continuing Education</v>
      </c>
      <c r="I43" s="46"/>
      <c r="J43" s="47">
        <v>0</v>
      </c>
      <c r="K43" s="3" t="str">
        <f t="shared" si="6"/>
        <v>Continuing Education</v>
      </c>
      <c r="M43" s="46"/>
      <c r="N43" s="47">
        <v>0</v>
      </c>
      <c r="O43" s="3" t="str">
        <f t="shared" si="7"/>
        <v>Continuing Education</v>
      </c>
    </row>
    <row r="44" spans="1:15" ht="12" customHeight="1">
      <c r="A44" s="46"/>
      <c r="B44" s="47">
        <v>0</v>
      </c>
      <c r="C44" s="3" t="str">
        <f t="shared" si="4"/>
        <v>Other Office Hours</v>
      </c>
      <c r="E44" s="46"/>
      <c r="F44" s="47">
        <v>0</v>
      </c>
      <c r="G44" s="3" t="str">
        <f t="shared" si="5"/>
        <v>Other Office Hours</v>
      </c>
      <c r="I44" s="46"/>
      <c r="J44" s="47">
        <v>0</v>
      </c>
      <c r="K44" s="3" t="str">
        <f t="shared" si="6"/>
        <v>Other Office Hours</v>
      </c>
      <c r="M44" s="46"/>
      <c r="N44" s="47">
        <v>0</v>
      </c>
      <c r="O44" s="3" t="str">
        <f t="shared" si="7"/>
        <v>Other Office Hours</v>
      </c>
    </row>
    <row r="45" spans="1:15" ht="12" customHeight="1">
      <c r="A45" s="46"/>
      <c r="B45" s="47">
        <v>0</v>
      </c>
      <c r="C45" s="3" t="str">
        <f t="shared" si="4"/>
        <v>Other</v>
      </c>
      <c r="E45" s="46"/>
      <c r="F45" s="47">
        <v>0</v>
      </c>
      <c r="G45" s="3" t="str">
        <f t="shared" si="5"/>
        <v>Other</v>
      </c>
      <c r="I45" s="46"/>
      <c r="J45" s="47">
        <v>0</v>
      </c>
      <c r="K45" s="3" t="str">
        <f t="shared" si="6"/>
        <v>Other</v>
      </c>
      <c r="M45" s="46"/>
      <c r="N45" s="47">
        <v>0</v>
      </c>
      <c r="O45" s="3" t="str">
        <f t="shared" si="7"/>
        <v>Other</v>
      </c>
    </row>
    <row r="46" spans="1:15" ht="12" customHeight="1">
      <c r="A46" s="46"/>
      <c r="B46" s="47">
        <v>0</v>
      </c>
      <c r="C46" s="3" t="str">
        <f t="shared" si="4"/>
        <v>Other </v>
      </c>
      <c r="E46" s="46"/>
      <c r="F46" s="47">
        <v>0</v>
      </c>
      <c r="G46" s="3" t="str">
        <f t="shared" si="5"/>
        <v>Other </v>
      </c>
      <c r="I46" s="46"/>
      <c r="J46" s="47">
        <v>0</v>
      </c>
      <c r="K46" s="3" t="str">
        <f t="shared" si="6"/>
        <v>Other </v>
      </c>
      <c r="M46" s="46"/>
      <c r="N46" s="47">
        <v>0</v>
      </c>
      <c r="O46" s="3" t="str">
        <f t="shared" si="7"/>
        <v>Other </v>
      </c>
    </row>
    <row r="47" spans="1:15" ht="12" customHeight="1">
      <c r="A47" s="46"/>
      <c r="B47" s="47">
        <v>0</v>
      </c>
      <c r="C47" s="3" t="str">
        <f t="shared" si="4"/>
        <v>Other </v>
      </c>
      <c r="E47" s="46"/>
      <c r="F47" s="47">
        <v>0</v>
      </c>
      <c r="G47" s="3" t="str">
        <f t="shared" si="5"/>
        <v>Other </v>
      </c>
      <c r="I47" s="46"/>
      <c r="J47" s="47">
        <v>0</v>
      </c>
      <c r="K47" s="3" t="str">
        <f t="shared" si="6"/>
        <v>Other </v>
      </c>
      <c r="M47" s="46"/>
      <c r="N47" s="47">
        <v>0</v>
      </c>
      <c r="O47" s="3" t="str">
        <f t="shared" si="7"/>
        <v>Other </v>
      </c>
    </row>
    <row r="48" spans="1:15" s="8" customFormat="1" ht="12" customHeight="1">
      <c r="A48" s="6" t="s">
        <v>14</v>
      </c>
      <c r="B48" s="7">
        <f>SUM(B29:B47)</f>
        <v>0</v>
      </c>
      <c r="C48" s="5"/>
      <c r="E48" s="6" t="s">
        <v>14</v>
      </c>
      <c r="F48" s="7">
        <f>SUM(F29:F47)</f>
        <v>0</v>
      </c>
      <c r="G48" s="5"/>
      <c r="I48" s="6" t="s">
        <v>14</v>
      </c>
      <c r="J48" s="7">
        <f>SUM(J29:J47)</f>
        <v>0</v>
      </c>
      <c r="K48" s="5"/>
      <c r="M48" s="6" t="s">
        <v>14</v>
      </c>
      <c r="N48" s="3">
        <f>SUM(N29:N47)</f>
        <v>0</v>
      </c>
      <c r="O48" s="4"/>
    </row>
    <row r="49" ht="23.25" customHeight="1"/>
    <row r="50" spans="1:15" ht="12.75">
      <c r="A50" s="75" t="s">
        <v>36</v>
      </c>
      <c r="B50" s="75"/>
      <c r="C50" s="75"/>
      <c r="D50" s="75"/>
      <c r="E50" s="75"/>
      <c r="F50" s="75"/>
      <c r="G50" s="75"/>
      <c r="I50" s="84" t="s">
        <v>37</v>
      </c>
      <c r="J50" s="75"/>
      <c r="K50" s="75"/>
      <c r="L50" s="75"/>
      <c r="M50" s="75"/>
      <c r="N50" s="75"/>
      <c r="O50" s="75"/>
    </row>
    <row r="51" spans="1:15" ht="12.75">
      <c r="A51" s="75" t="s">
        <v>38</v>
      </c>
      <c r="B51" s="75"/>
      <c r="C51" s="75"/>
      <c r="D51" s="75"/>
      <c r="E51" s="75"/>
      <c r="F51" s="75"/>
      <c r="G51" s="75"/>
      <c r="I51" s="75" t="s">
        <v>38</v>
      </c>
      <c r="J51" s="75"/>
      <c r="K51" s="75"/>
      <c r="L51" s="75"/>
      <c r="M51" s="75"/>
      <c r="N51" s="75"/>
      <c r="O51" s="75"/>
    </row>
  </sheetData>
  <sheetProtection sheet="1"/>
  <mergeCells count="14">
    <mergeCell ref="F1:L1"/>
    <mergeCell ref="B2:C2"/>
    <mergeCell ref="A4:C4"/>
    <mergeCell ref="F4:G4"/>
    <mergeCell ref="J4:K4"/>
    <mergeCell ref="A50:G50"/>
    <mergeCell ref="I50:O50"/>
    <mergeCell ref="A51:G51"/>
    <mergeCell ref="I51:O51"/>
    <mergeCell ref="N4:O4"/>
    <mergeCell ref="B27:C27"/>
    <mergeCell ref="F27:G27"/>
    <mergeCell ref="J27:K27"/>
    <mergeCell ref="N27:O27"/>
  </mergeCells>
  <printOptions/>
  <pageMargins left="0.75" right="0.4" top="0.64" bottom="0.63" header="0.37" footer="0.3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clinicalpractwksht.xls</dc:title>
  <dc:subject/>
  <dc:creator>uaa</dc:creator>
  <cp:keywords/>
  <dc:description/>
  <cp:lastModifiedBy> </cp:lastModifiedBy>
  <cp:lastPrinted>2008-09-23T23:01:49Z</cp:lastPrinted>
  <dcterms:created xsi:type="dcterms:W3CDTF">2006-06-19T21:14:53Z</dcterms:created>
  <dcterms:modified xsi:type="dcterms:W3CDTF">2008-09-24T22:18:37Z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